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20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" sheetId="10" r:id="rId10"/>
    <sheet name="9工资福利(政府预算)" sheetId="11" r:id="rId11"/>
    <sheet name="10工资福利" sheetId="26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definedNames>
    <definedName name="_xlnm._FilterDatabase" localSheetId="4" hidden="1">'3支出总表'!$A$5:$H$26</definedName>
    <definedName name="_xlnm.Print_Titles" localSheetId="4">'3支出总表'!$1:$5</definedName>
    <definedName name="_xlnm.Print_Titles" localSheetId="5">'4支出分类(政府预算)'!$1:$5</definedName>
    <definedName name="_xlnm.Print_Titles" localSheetId="6">'5支出分类（部门预算）'!$1:$5</definedName>
    <definedName name="_xlnm.Print_Titles" localSheetId="8">'7一般公共预算支出表'!$1:$6</definedName>
    <definedName name="_xlnm._FilterDatabase" localSheetId="6" hidden="1">'5支出分类（部门预算）'!$A$5:$U$19</definedName>
    <definedName name="_xlnm.Print_Titles" localSheetId="9">'8一般公共预算基本支出情况表'!$1:$5</definedName>
    <definedName name="_xlnm.Print_Titles" localSheetId="10">'9工资福利(政府预算)'!$1:$5</definedName>
  </definedNames>
  <calcPr calcId="144525"/>
</workbook>
</file>

<file path=xl/sharedStrings.xml><?xml version="1.0" encoding="utf-8"?>
<sst xmlns="http://schemas.openxmlformats.org/spreadsheetml/2006/main" count="1166" uniqueCount="603">
  <si>
    <t>2025年部门预算公开表</t>
  </si>
  <si>
    <t>单位编码：</t>
  </si>
  <si>
    <t>单位名称：</t>
  </si>
  <si>
    <t xml:space="preserve">常德市市场监督管理局本级,
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</si>
  <si>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</si>
  <si>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</si>
  <si>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</si>
  <si>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</si>
  <si>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</si>
  <si>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</si>
  <si>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</si>
  <si>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</si>
  <si>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</si>
  <si>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</si>
  <si>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</si>
  <si>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</si>
  <si>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</si>
  <si>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</si>
  <si>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</si>
  <si>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</si>
  <si>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</si>
  <si>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</si>
  <si>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</si>
  <si>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</si>
  <si>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</si>
  <si>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</si>
  <si>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</si>
  <si>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</si>
  <si>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</si>
  <si>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</si>
  <si>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 xml:space="preserve">单位：136001_常德市市场监督管理局本级 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</si>
  <si>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</si>
  <si>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</si>
  <si>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</si>
  <si>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</si>
  <si>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</si>
  <si>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</si>
  <si>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</si>
  <si>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</si>
  <si>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</si>
  <si>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</si>
  <si>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</si>
  <si>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</si>
  <si>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</si>
  <si>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</si>
  <si>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</si>
  <si>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</si>
  <si>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</si>
  <si>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</si>
  <si>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</si>
  <si>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</si>
  <si>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</si>
  <si>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</si>
  <si>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</si>
  <si>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</si>
  <si>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</si>
  <si>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</si>
  <si>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</si>
  <si>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</si>
  <si>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</si>
  <si>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</si>
  <si>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</si>
  <si>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</si>
  <si>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</si>
  <si>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</si>
  <si>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</si>
  <si>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</si>
  <si>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</si>
  <si>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</si>
  <si>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</si>
  <si>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</si>
  <si>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</si>
  <si>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</si>
  <si>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</si>
  <si>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</si>
  <si>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</si>
  <si>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</si>
  <si>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</si>
  <si>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</si>
  <si>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</si>
  <si>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</si>
  <si>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</si>
  <si>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</si>
  <si>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</si>
  <si>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</si>
  <si>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</si>
  <si>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</si>
  <si>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</si>
  <si>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</si>
  <si>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</si>
  <si>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</si>
  <si>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</si>
  <si>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</si>
  <si>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</si>
  <si>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</si>
  <si>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</si>
  <si>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</si>
  <si>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</si>
  <si>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</si>
  <si>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</si>
  <si>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</si>
  <si>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</si>
  <si>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</si>
  <si>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</si>
  <si>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</si>
  <si>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</si>
  <si>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</si>
  <si>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</si>
  <si>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</si>
  <si>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</si>
  <si>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</si>
  <si>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</si>
  <si>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</si>
  <si>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</si>
  <si>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</si>
  <si>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</si>
  <si>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</si>
  <si>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</si>
  <si>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</si>
  <si>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</si>
  <si>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</si>
  <si>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</si>
  <si>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</si>
  <si>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</si>
  <si>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</si>
  <si>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</si>
  <si>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</si>
  <si>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</si>
  <si>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</si>
  <si>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</si>
  <si>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</si>
  <si>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</si>
  <si>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</si>
  <si>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单位：136001_常德市市场监督管理局本级                                                                                         金额单位：万元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</si>
  <si>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</si>
  <si>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</si>
  <si>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</si>
  <si>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</si>
  <si>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</si>
  <si>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</si>
  <si>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</si>
  <si>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</si>
  <si>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</si>
  <si>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</si>
  <si>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</si>
  <si>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</si>
  <si>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</si>
  <si>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</si>
  <si>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</si>
  <si>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</si>
  <si>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</si>
  <si>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</si>
  <si>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</si>
  <si>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</si>
  <si>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136</t>
  </si>
  <si>
    <t>常德市市场监督管理局</t>
  </si>
  <si>
    <t xml:space="preserve">  136001</t>
  </si>
  <si>
    <t xml:space="preserve">  常德市市场监督管理局本级</t>
  </si>
  <si>
    <t>部门公开表03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</si>
  <si>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</si>
  <si>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</si>
  <si>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</si>
  <si>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</si>
  <si>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</si>
  <si>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</si>
  <si>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</si>
  <si>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常德市市场监督管理局本级</t>
  </si>
  <si>
    <t xml:space="preserve">   208</t>
  </si>
  <si>
    <t xml:space="preserve">   社会保障和就业支出</t>
  </si>
  <si>
    <t xml:space="preserve">     20805</t>
  </si>
  <si>
    <t xml:space="preserve">     行政事业单位养老支出</t>
  </si>
  <si>
    <t xml:space="preserve">      2080501</t>
  </si>
  <si>
    <t xml:space="preserve">      行政单位离退休</t>
  </si>
  <si>
    <t xml:space="preserve">      2080505</t>
  </si>
  <si>
    <t xml:space="preserve">      机关事业单位基本养老保险缴费支出</t>
  </si>
  <si>
    <t xml:space="preserve">      2080599</t>
  </si>
  <si>
    <t xml:space="preserve">      其他行政事业单位养老支出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</si>
  <si>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</si>
  <si>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</si>
  <si>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</si>
  <si>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</si>
  <si>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 xml:space="preserve">   201</t>
  </si>
  <si>
    <t xml:space="preserve">   一般公共服务支出</t>
  </si>
  <si>
    <t xml:space="preserve">     20138</t>
  </si>
  <si>
    <t xml:space="preserve">     市场监督管理事务</t>
  </si>
  <si>
    <t xml:space="preserve">      2013801</t>
  </si>
  <si>
    <t xml:space="preserve">      行政运行</t>
  </si>
  <si>
    <t xml:space="preserve">      2013804</t>
  </si>
  <si>
    <t xml:space="preserve">      经营主体管理</t>
  </si>
  <si>
    <t xml:space="preserve">      2013805</t>
  </si>
  <si>
    <t xml:space="preserve">      市场秩序执法</t>
  </si>
  <si>
    <t xml:space="preserve">      2013810</t>
  </si>
  <si>
    <t xml:space="preserve">      质量基础</t>
  </si>
  <si>
    <t xml:space="preserve">      2013850</t>
  </si>
  <si>
    <t xml:space="preserve">      事业运行</t>
  </si>
  <si>
    <t xml:space="preserve">      2013899</t>
  </si>
  <si>
    <t xml:space="preserve">      其他市场监督管理事务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</si>
  <si>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</si>
  <si>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</si>
  <si>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</si>
  <si>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</si>
  <si>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</si>
  <si>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</si>
  <si>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</si>
  <si>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单位：136001_常德市市场监督管理局本级                                                                                             金额单位：万元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</si>
  <si>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</si>
  <si>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</si>
  <si>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</si>
  <si>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</si>
  <si>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</si>
  <si>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</si>
  <si>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</si>
  <si>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</si>
  <si>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</si>
  <si>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</si>
  <si>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</si>
  <si>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</si>
  <si>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</si>
  <si>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</si>
  <si>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</si>
  <si>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</si>
  <si>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</si>
  <si>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</si>
  <si>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</si>
  <si>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</si>
  <si>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</si>
  <si>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t>208</t>
  </si>
  <si>
    <t>05</t>
  </si>
  <si>
    <t>01</t>
  </si>
  <si>
    <t xml:space="preserve">    136001</t>
  </si>
  <si>
    <t xml:space="preserve">    行政单位离退休</t>
  </si>
  <si>
    <t>99</t>
  </si>
  <si>
    <t xml:space="preserve">    其他行政事业单位养老支出</t>
  </si>
  <si>
    <t>201</t>
  </si>
  <si>
    <t>38</t>
  </si>
  <si>
    <t xml:space="preserve">    行政运行</t>
  </si>
  <si>
    <t xml:space="preserve">    机关事业单位基本养老保险缴费支出</t>
  </si>
  <si>
    <t xml:space="preserve">    其他社会保障和就业支出</t>
  </si>
  <si>
    <t>221</t>
  </si>
  <si>
    <t>02</t>
  </si>
  <si>
    <t xml:space="preserve">    住房公积金</t>
  </si>
  <si>
    <t>04</t>
  </si>
  <si>
    <t xml:space="preserve">    经营主体管理</t>
  </si>
  <si>
    <t xml:space="preserve">    市场秩序执法</t>
  </si>
  <si>
    <t>50</t>
  </si>
  <si>
    <t xml:space="preserve">    事业运行</t>
  </si>
  <si>
    <t>10</t>
  </si>
  <si>
    <t xml:space="preserve">    质量基础</t>
  </si>
  <si>
    <t xml:space="preserve">    其他市场监督管理事务</t>
  </si>
  <si>
    <t>部门公开表05</t>
  </si>
  <si>
    <t>单位：136001_常德市市场监督管理局本级                                                                                              金额单位：万元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</si>
  <si>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</si>
  <si>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</si>
  <si>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</si>
  <si>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</si>
  <si>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</si>
  <si>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</si>
  <si>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</si>
  <si>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</si>
  <si>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</si>
  <si>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</si>
  <si>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</si>
  <si>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</si>
  <si>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</si>
  <si>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</si>
  <si>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</si>
  <si>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</si>
  <si>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</si>
  <si>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</si>
  <si>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</si>
  <si>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</si>
  <si>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</si>
  <si>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</si>
  <si>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</si>
  <si>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</si>
  <si>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</si>
  <si>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</si>
  <si>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</si>
  <si>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</si>
  <si>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</si>
  <si>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</si>
  <si>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</si>
  <si>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 2080599</t>
  </si>
  <si>
    <t xml:space="preserve">     其他行政事业单位养老支出</t>
  </si>
  <si>
    <t xml:space="preserve">    20899</t>
  </si>
  <si>
    <t xml:space="preserve">     2089999</t>
  </si>
  <si>
    <t xml:space="preserve">    20138</t>
  </si>
  <si>
    <t xml:space="preserve">    市场监督管理事务</t>
  </si>
  <si>
    <t xml:space="preserve">     2013801</t>
  </si>
  <si>
    <t xml:space="preserve">     行政运行</t>
  </si>
  <si>
    <t xml:space="preserve">     2013804</t>
  </si>
  <si>
    <t xml:space="preserve">     经营主体管理</t>
  </si>
  <si>
    <t xml:space="preserve">     2013805</t>
  </si>
  <si>
    <t xml:space="preserve">     市场秩序执法</t>
  </si>
  <si>
    <t xml:space="preserve">     2013810</t>
  </si>
  <si>
    <t xml:space="preserve">     质量基础</t>
  </si>
  <si>
    <t xml:space="preserve">     2013850</t>
  </si>
  <si>
    <t xml:space="preserve">     事业运行</t>
  </si>
  <si>
    <t xml:space="preserve">     2013899</t>
  </si>
  <si>
    <t xml:space="preserve">     其他市场监督管理事务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</si>
  <si>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</si>
  <si>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</si>
  <si>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</si>
  <si>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</si>
  <si>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</si>
  <si>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</si>
  <si>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</si>
  <si>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</si>
  <si>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</si>
  <si>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</si>
  <si>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</si>
  <si>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</si>
  <si>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</si>
  <si>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</si>
  <si>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</si>
  <si>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</si>
  <si>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</si>
  <si>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</si>
  <si>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</si>
  <si>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</si>
  <si>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</si>
  <si>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</si>
  <si>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</si>
  <si>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</si>
  <si>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</si>
  <si>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</si>
  <si>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</si>
  <si>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</si>
  <si>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</si>
  <si>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</si>
  <si>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</si>
  <si>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</si>
  <si>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</si>
  <si>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</si>
  <si>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</si>
  <si>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</si>
  <si>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</si>
  <si>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</si>
  <si>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</si>
  <si>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</si>
  <si>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</si>
  <si>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</si>
  <si>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</si>
  <si>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</si>
  <si>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</si>
  <si>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</si>
  <si>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</si>
  <si>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</si>
  <si>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</si>
  <si>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</si>
  <si>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</si>
  <si>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</si>
  <si>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</si>
  <si>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</si>
  <si>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</si>
  <si>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30225</t>
  </si>
  <si>
    <t xml:space="preserve">  专用燃料费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</si>
  <si>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</si>
  <si>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</si>
  <si>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</si>
  <si>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</si>
  <si>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</si>
  <si>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</si>
  <si>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</si>
  <si>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</si>
  <si>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</si>
  <si>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</si>
  <si>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</si>
  <si>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税金及附加费用</t>
  </si>
  <si>
    <t xml:space="preserve">  30299</t>
  </si>
  <si>
    <t xml:space="preserve">  其他商品和服务支出</t>
  </si>
  <si>
    <t>303</t>
  </si>
  <si>
    <t xml:space="preserve">  30302</t>
  </si>
  <si>
    <t xml:space="preserve">  退休费</t>
  </si>
  <si>
    <t xml:space="preserve">  30305</t>
  </si>
  <si>
    <t xml:space="preserve">  生活补助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</si>
  <si>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</si>
  <si>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</si>
  <si>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</si>
  <si>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</si>
  <si>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</si>
  <si>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</si>
  <si>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</si>
  <si>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单位：136001_常德市市场监督管理局本级                                                                                           金额单位：万元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</si>
  <si>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</si>
  <si>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</si>
  <si>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</si>
  <si>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</si>
  <si>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</si>
  <si>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</si>
  <si>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</si>
  <si>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</si>
  <si>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</si>
  <si>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</si>
  <si>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</si>
  <si>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</si>
  <si>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</si>
  <si>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</si>
  <si>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</si>
  <si>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</si>
  <si>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</si>
  <si>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</si>
  <si>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</si>
  <si>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</si>
  <si>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</si>
  <si>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</si>
  <si>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</si>
  <si>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</si>
  <si>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</si>
  <si>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</si>
  <si>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</si>
  <si>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</si>
  <si>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</si>
  <si>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</si>
  <si>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</si>
  <si>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</si>
  <si>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</si>
  <si>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</si>
  <si>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</si>
  <si>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</si>
  <si>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</si>
  <si>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</si>
  <si>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</si>
  <si>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</si>
  <si>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</si>
  <si>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</si>
  <si>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</si>
  <si>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单位：136001_常德市市场监督管理局本级                                                                                                                                                                               金额单位：万元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</si>
  <si>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</si>
  <si>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</si>
  <si>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</si>
  <si>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</si>
  <si>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</si>
  <si>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</si>
  <si>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</si>
  <si>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</si>
  <si>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</si>
  <si>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</si>
  <si>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</si>
  <si>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</si>
  <si>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</si>
  <si>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</si>
  <si>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</si>
  <si>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</si>
  <si>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</si>
  <si>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</si>
  <si>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</si>
  <si>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</si>
  <si>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</si>
  <si>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 xml:space="preserve">单位：136001_常德市市场监督管理局本级   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</si>
  <si>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</si>
  <si>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</si>
  <si>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</si>
  <si>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</si>
  <si>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</si>
  <si>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</si>
  <si>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</si>
  <si>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</si>
  <si>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</si>
  <si>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</si>
  <si>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本单位无此项支出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</si>
  <si>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</si>
  <si>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</si>
  <si>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</si>
  <si>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</si>
  <si>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</si>
  <si>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</si>
  <si>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</si>
  <si>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常德市市场监督管理局本级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</si>
  <si>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</si>
  <si>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</si>
  <si>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</si>
  <si>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</si>
  <si>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</si>
  <si>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</si>
  <si>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</si>
  <si>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</si>
  <si>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</si>
  <si>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</si>
  <si>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</si>
  <si>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</si>
  <si>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</si>
  <si>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</si>
  <si>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136001</t>
  </si>
  <si>
    <t xml:space="preserve">   产商品监督抽检专项</t>
  </si>
  <si>
    <t xml:space="preserve">   大要案件办理</t>
  </si>
  <si>
    <t xml:space="preserve">   国检中心运行维护专项经费</t>
  </si>
  <si>
    <t xml:space="preserve">   市场监管专项</t>
  </si>
  <si>
    <t xml:space="preserve">   药械化抽检经费</t>
  </si>
  <si>
    <t xml:space="preserve">   执法支队改革经费</t>
  </si>
  <si>
    <t xml:space="preserve">   市级食品抽检专项</t>
  </si>
  <si>
    <t xml:space="preserve">   知识产权专项</t>
  </si>
  <si>
    <t>部门公开表22</t>
  </si>
  <si>
    <t>单位（专项）名称</t>
  </si>
  <si>
    <t>资金总额</t>
  </si>
  <si>
    <t>资金投向</t>
  </si>
  <si>
    <t>实施期绩效目标</t>
  </si>
  <si>
    <t>年度绩效目标</t>
  </si>
  <si>
    <t>绩效指标</t>
  </si>
  <si>
    <t>省级支出</t>
  </si>
  <si>
    <t>对市县专项转移支付</t>
  </si>
  <si>
    <t>产出指标</t>
  </si>
  <si>
    <t>效益指标</t>
  </si>
  <si>
    <t>136001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</si>
  <si>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</si>
  <si>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</si>
  <si>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</si>
  <si>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</si>
  <si>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</si>
  <si>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</si>
  <si>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</si>
  <si>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</si>
  <si>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</si>
  <si>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 xml:space="preserve">  产商品监督抽检专项</t>
  </si>
  <si>
    <t>制定生产、流通领域产商品质量监督抽查计划，并按计划完成监督抽查任务，促进全市产商品质量安全水平逐步提升。</t>
  </si>
  <si>
    <t>1.制定生产、流通领域产商品质量监督抽查计划，开展监督抽检，促进全市产商品质量安全水平提升。
2.组织推进质量强市战略，推动常德企业质量与品牌效应提升。</t>
  </si>
  <si>
    <t>1.产商品监督抽检批次200批次；
2.出具产商品监督抽检报告份数 200份；
3.制造业合格率质量监测次数 1次；
4.消费品合格率质量监测次数 1次。</t>
  </si>
  <si>
    <t>1.产商品监督抽检完成率 100%；
2.出具制造业合格率质量监测评价报告 1份；
3.消费品合格率质量监测评价报 1份；
4.不合格产品处置率 100%。</t>
  </si>
  <si>
    <t>各项工作完成及时率 100%。</t>
  </si>
  <si>
    <t>产商品监督抽检成本控制额 ≤102万元</t>
  </si>
  <si>
    <t>推进质量社会共治，形成良好的质量社会氛围  提升。</t>
  </si>
  <si>
    <t>持续提升湖南省品牌形象，改善产品质量 提升。</t>
  </si>
  <si>
    <t>政府质量工作社会公众满意度 ≥90%。</t>
  </si>
  <si>
    <t xml:space="preserve">  大要案件办理</t>
  </si>
  <si>
    <t>筑牢市场监管安全底线，营造公平、有序的市场环境。</t>
  </si>
  <si>
    <t>组织查处重大违法案件；规范市场监管行政执法行为；聚焦“三品一特”专项执法，严守民生安全底线。</t>
  </si>
  <si>
    <t>查处质量违法、假冒伪劣、烟草市场整治、食品药品违法等案件数量 ≥50件。</t>
  </si>
  <si>
    <t>1.查处案件完成率 100%；
2.案件办理合法合规率 100%；
3.查处案件的处置率 100%。</t>
  </si>
  <si>
    <t xml:space="preserve">一般案件办理期限 ≤90天 </t>
  </si>
  <si>
    <t>大要案件办理成本控制额 ≤30万元</t>
  </si>
  <si>
    <t>加强市场监管综合执法，优化市场营商环境 优化。</t>
  </si>
  <si>
    <t>社会公众对市场监管营商环境满意度 ≥90%。</t>
  </si>
  <si>
    <t xml:space="preserve">  国检中心运行维护专项经费</t>
  </si>
  <si>
    <t>保障国检中心正常运转。(国检中心水电费95万、物业费15万、公共区域零星维修30万、产商品监督检验所耗材等50万）</t>
  </si>
  <si>
    <t>保障国检中心正常运转。</t>
  </si>
  <si>
    <t>1.国检中心办公用房日常维护 ≥5项；
2.试剂耗材采购及三废处置 ≥10次；
3.国检中心电梯维保、中央空调等维修次数、设备设施 ≥10次。</t>
  </si>
  <si>
    <t>国检中心电梯维保、中央空调维修、设备设施等合格率 100%.</t>
  </si>
  <si>
    <t>工作任务完成时间 100%</t>
  </si>
  <si>
    <t>1.设备、设施维修维护检定 ≤45万元；
2.试剂耗材采购及三废处置 ≤20万元；
3.水电及办公费 ≤110万元；
4.物业管理费 ≤15万元。</t>
  </si>
  <si>
    <t>国有资产和职工人身安全 保障。</t>
  </si>
  <si>
    <t>三废处置情况 不污染环境</t>
  </si>
  <si>
    <t>干部职工满意度 ≥90%。</t>
  </si>
  <si>
    <t xml:space="preserve">  市场监管专项</t>
  </si>
  <si>
    <t>目标1：开展广告监测费，净化广告市场秩序；目标2：开展网络交易监测，净化网络市场秩序；目标3：标准化“双随机、一公开”抽查，提升企业标准化水平；目标4：提升特种设备监管人员素质，开展特种设备监管，切实维护全市特种设备安全。目标5：健全以“双随机、一公开”监管为基本手段，以重点行业、信用监管为基础的市场监管模式。目标6:租赁市场监管业务专线系统，提升智慧市场监管水平；目标7：继续深化证照分离，提高企业登记效率。企业登记零收费。</t>
  </si>
  <si>
    <t>1.租赁市场监管业务专线，提升智慧市场监管水平；
2.健全以“双随机、一公开”监管为基本手段，以重点行业、信用监管为基础的市场监管模式。
3.持续进行网络交易违法线索监测，强化市场监管数字化赋能、提升网络交易监管能力和技术水平，推动网络数字化监管。
4.持续推动广告日常监测，净化广告市场秩序。
5.开展标准化宣贯工作，持续推进企业自我声明公开以及对标达标工作，进一步激发企业创新活力，建设高标准市场体系。
6.持续深入推进小微企业质量认证帮扶行动，探索建立全市机动车检验检测机构标准化服务体系。
7.持续开展经营主体培育工作，开展梯度培育，培优培强经营主体。企业登记零收费。</t>
  </si>
  <si>
    <t>1.市场监管业务专线保持畅通 18条；
2.市场主体年报双随机抽查比率 不低于5%；
3.开展网络市场监测完成数量 ≥6次；
4.开展广告监测条数 14000条；
5.选取小微企业开展质量管理体系认证帮扶 2家；
6.开展机动车检测机构双随机检查 35家；
7.开展企业标准的双随机抽查 ≥40家；
8.为新开办企业免费刻制首套印章 1套。</t>
  </si>
  <si>
    <t>1.网络交易平台经营主体数据更 ≥1次；
2.撰写网络交易市场情况报告频次 ≥6次；
3.出具广告监测报告期数 22期；
4.违法广告线索处置率 大于90%；
5.企业设立登记全程电子化使用率 ≥85%；
6.市场监管业务专线保持畅通 100%。</t>
  </si>
  <si>
    <t>市场监管成本控制额 ≤115.82万元</t>
  </si>
  <si>
    <t>1.企业开办时间 1个工作日；
2.推进质量社会共治，形成良好的质量社会氛围 良好。</t>
  </si>
  <si>
    <t>营造公平竞争的市场环境和法治化、便利化的营商环境 提高</t>
  </si>
  <si>
    <t xml:space="preserve">  执法支队改革经费</t>
  </si>
  <si>
    <t>常德市市场监管局综合行政执法支队改革经费</t>
  </si>
  <si>
    <t>人均类档补助标准 3.5万元/人/年。</t>
  </si>
  <si>
    <t>补助及时率 100%</t>
  </si>
  <si>
    <t>执法支队改革经费控制额 ≤154万元</t>
  </si>
  <si>
    <t>干部职工日常办公获得感 100%</t>
  </si>
  <si>
    <t xml:space="preserve">  药械化抽检经费</t>
  </si>
  <si>
    <t>开展医疗器械监督抽检，引导医疗器械生产、销售企业守法经营。开展化妆品抽检，引导化妆品生产、销售企业守法经营。</t>
  </si>
  <si>
    <t>认真落实“四个最严”要求，坚持问题导向和风险防控原则，坚持以人民健康为中心，坚持服务药品、医疗器械、化妆品监督管理，服务专项整治行动，切实保障人民群众用药、用械、用妆安全。</t>
  </si>
  <si>
    <t>1.安全用药月活动宣传次数 1次；
2.医疗器械监督抽检批次 ≥20批次；
3.化妆品监督抽检批次 ≥20批次；
4.出具检测报告 ≥40份。</t>
  </si>
  <si>
    <t>1.不合格产品处置率 100%；
2.成功举办安全用药月活动宣传情况 举办；
3.抽检完成率 100%。</t>
  </si>
  <si>
    <t>各项工作完成时间 100%。</t>
  </si>
  <si>
    <t>1.安全用药月宣传活动成本控制额 ≤10万元；
2.医疗器械抽检成本控制额 ≤5000元/批次；
3.化妆品抽检成本控制额 ≤5000元/批次。</t>
  </si>
  <si>
    <t>医疗器械、化妆品总体质量安全水平 不断提高。</t>
  </si>
  <si>
    <t>公众对医疗器械及化妆品安全监督抽检满意度 90%。</t>
  </si>
  <si>
    <t xml:space="preserve">  知识产权专项</t>
  </si>
  <si>
    <t>支持全市知识产权创造、保护、运用、管理等相关工作，提升知识产权公共服务能力，推动全市知识产权工作高质量发展。</t>
  </si>
  <si>
    <t>知识产权护链强企/运用转化/重点保护项目 18个。</t>
  </si>
  <si>
    <t>1.高价值发明专利 2.2件；
2.扶持项目精准率 100%；
3.扶持标准合规率 100%。</t>
  </si>
  <si>
    <t>质押融资登记金额 4亿。</t>
  </si>
  <si>
    <t>知识产权保护 提高。</t>
  </si>
  <si>
    <t>1.社会公众满意度 ≥90%；2.服务对象满意度 ≥90%。</t>
  </si>
  <si>
    <t xml:space="preserve">  市级食品抽检专项</t>
  </si>
  <si>
    <t>2025年计划不低于每千人4批次的标准完成本级食品抽检监测数量，合计完成食品抽检不低于8847批次；出具食品检测报告不低于8847批次；重大食品安全事故发生数0起。</t>
  </si>
  <si>
    <t>2025年计划不低于每千人4批次的标准完成本级食品抽检监测数量，合计完成食品抽检不低于8847批次（含定性检测1500批次，食品相关产品200批次）；出具食品检测报告不低于8847批次；重大食品安全事故发生数0起。</t>
  </si>
  <si>
    <t>1.市级食品安全抽检批数 ≥8847批次；
2.出具检验报告数 ≥8847份；
3.抽检分析报告完成数 ≥1份。</t>
  </si>
  <si>
    <t>1.食品抽检完成率 100%；
2.检品抽样质量规范率 100%；
3.检测结果公开 100%；
4.不合格食品抽检核查处置率 100%。</t>
  </si>
  <si>
    <t>常德市食品安全监督抽检经费 ≤550万元。</t>
  </si>
  <si>
    <t>1.重大食品安全事故发生数 0起；
2.食品抽检社会公众知晓率 100%；
3.持续提升全市食品安全水平 持续提升；
4.全市食品安全隐患 有效预防。</t>
  </si>
  <si>
    <t>抽检废弃物处理排放合格率 100%</t>
  </si>
  <si>
    <t>1.社会公众满意度 ≥90%；2.食品经营者满意度 ≥90%。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</si>
  <si>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</si>
  <si>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</si>
  <si>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</si>
  <si>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</si>
  <si>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</si>
  <si>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</si>
  <si>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满意度指标</t>
  </si>
  <si>
    <t>政府性基金拨款</t>
  </si>
  <si>
    <t>其他资金</t>
  </si>
  <si>
    <t>经济成本指标</t>
  </si>
  <si>
    <t>社会成本指标</t>
  </si>
  <si>
    <t>生态环境成本指标</t>
  </si>
  <si>
    <t>服务对象满意度指标</t>
  </si>
  <si>
    <t>1.“二次创业”突出抓助推产业。紧紧围绕我市“4+3”现代产业体系，聚力推进生物制造产业和米粉休闲食品产业壮大，做标准、做市场、做品牌、做招引。
2.主体强身突出抓量质齐升。2025年，持续围绕“个转企、小升规、规改股、股上市”，提炼推出真培育、提质量的管用办法，开展经营主体梯度培育。
3.服务企业突出抓质量惠企。完善质量强市联席会议制度，落实《常德市品牌建设工程行动计划》，发动企业进行“湖南名品”评价。
4.行风建设突出抓巩固提升。深入推进行风建设三年攻坚行动，认真总结前两年行风建设的经验做法，着力推动行风问题查找、纠治常态长效化。
5.营商环境突出抓规范执法。打好民生领域执法“铁拳”主动战，深化涉企违规收费整治，持续开展反不正当竞争执法专项行动。
6.安全守底突出抓责任落实。强化食品安全风险预警机制，实施风险会商制度，全力保障人民群众“舌尖上的安全”。</t>
  </si>
  <si>
    <t>1.各项经济成本合理合规率 100%；
2.举办各类业务培训成本控制额 ≤330元/人/天；
3.召开三类会议成本控制额 ≤440元/人/天</t>
  </si>
  <si>
    <t>1.聘请法律顾问人次 ≥1人次；
2.举办各类业务培训期数 ≥7期；
3.开展宣传活动次数 ≥9次；
4.开展各类专项整治次数 ≥5次；
5.印制毒蘑菇资料等 ≥1.5万份；
6.参与标准自我公开声明企业数量 ≥600家；
7.质量品牌诊断服务次数 1次；
8.发展培育首席质量官人数 100名；
9.质量管理体系认证帮扶家数 ≥2家</t>
  </si>
  <si>
    <t>1.专项项目支出绩效目标完成率 100%；
2.企业设立登记全程电子化使用率 ≥85%；
3.不合格产品处置率 100%；
4.案件办理合法合规率、查处案件的处置率 100%；
5.双随机抽查公示率 100；
%6.投诉举报按时办结率 ≥97%；
7.党建工作考核合格率 100%</t>
  </si>
  <si>
    <t>各项工作完成及时率 100%</t>
  </si>
  <si>
    <t>1.重大安全事件发生起数 0起； 
2.企业开办时间 缩短；3.推进质量社会共治，形成良好的质量社会氛围 不断提升；
4.政府监管效能 逐步提高；
5.行政效能考核情况 优秀</t>
  </si>
  <si>
    <t>三废处置 达标</t>
  </si>
  <si>
    <t>行政执法能力，促进法治型政府建设 不断提升</t>
  </si>
  <si>
    <t>1.社会公众满意度 ≥90%；
2.服务对象满意度指标 ≥90%</t>
  </si>
</sst>
</file>

<file path=xl/styles.xml><?xml version="1.0" encoding="utf-8"?>
<styleSheet xmlns="http://schemas.openxmlformats.org/spreadsheetml/2006/main">
  <numFmts count="5">
    <numFmt numFmtId="176" formatCode="#0.00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7"/>
      <name val="SimSun"/>
      <charset val="134"/>
    </font>
    <font>
      <sz val="7"/>
      <color rgb="FFFF0000"/>
      <name val="SimSun"/>
      <charset val="134"/>
    </font>
    <font>
      <sz val="8"/>
      <name val="SimSun"/>
      <charset val="134"/>
    </font>
    <font>
      <b/>
      <sz val="7"/>
      <color rgb="FFFF0000"/>
      <name val="SimSun"/>
      <charset val="134"/>
    </font>
    <font>
      <sz val="8"/>
      <color rgb="FFFF0000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8" fillId="19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9" fillId="6" borderId="13" applyNumberFormat="false" applyAlignment="false" applyProtection="false">
      <alignment vertical="center"/>
    </xf>
    <xf numFmtId="0" fontId="24" fillId="12" borderId="15" applyNumberFormat="false" applyAlignment="false" applyProtection="false">
      <alignment vertical="center"/>
    </xf>
    <xf numFmtId="0" fontId="27" fillId="15" borderId="0" applyNumberFormat="false" applyBorder="false" applyAlignment="false" applyProtection="false">
      <alignment vertical="center"/>
    </xf>
    <xf numFmtId="0" fontId="29" fillId="0" borderId="18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2" fillId="0" borderId="18" applyNumberFormat="false" applyFill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41" fontId="20" fillId="0" borderId="0" applyFont="false" applyFill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25" fillId="0" borderId="16" applyNumberFormat="false" applyFill="false" applyAlignment="false" applyProtection="false">
      <alignment vertical="center"/>
    </xf>
    <xf numFmtId="0" fontId="23" fillId="0" borderId="14" applyNumberFormat="false" applyFill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43" fontId="2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28" fillId="0" borderId="17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42" fontId="20" fillId="0" borderId="0" applyFont="false" applyFill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20" fillId="25" borderId="20" applyNumberFormat="false" applyFont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35" fillId="28" borderId="0" applyNumberFormat="false" applyBorder="false" applyAlignment="false" applyProtection="false">
      <alignment vertical="center"/>
    </xf>
    <xf numFmtId="0" fontId="33" fillId="6" borderId="19" applyNumberFormat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18" fillId="29" borderId="0" applyNumberFormat="false" applyBorder="false" applyAlignment="false" applyProtection="false">
      <alignment vertical="center"/>
    </xf>
    <xf numFmtId="9" fontId="20" fillId="0" borderId="0" applyFont="false" applyFill="false" applyBorder="false" applyAlignment="false" applyProtection="false">
      <alignment vertical="center"/>
    </xf>
    <xf numFmtId="0" fontId="18" fillId="31" borderId="0" applyNumberFormat="false" applyBorder="false" applyAlignment="false" applyProtection="false">
      <alignment vertical="center"/>
    </xf>
    <xf numFmtId="44" fontId="20" fillId="0" borderId="0" applyFont="false" applyFill="false" applyBorder="false" applyAlignment="false" applyProtection="false">
      <alignment vertical="center"/>
    </xf>
    <xf numFmtId="0" fontId="18" fillId="32" borderId="0" applyNumberFormat="false" applyBorder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0" fontId="36" fillId="33" borderId="19" applyNumberFormat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</cellStyleXfs>
  <cellXfs count="102">
    <xf numFmtId="0" fontId="0" fillId="0" borderId="0" xfId="0" applyFont="true">
      <alignment vertical="center"/>
    </xf>
    <xf numFmtId="0" fontId="1" fillId="0" borderId="0" xfId="0" applyFont="true" applyBorder="true" applyAlignment="true">
      <alignment vertical="center" wrapText="true"/>
    </xf>
    <xf numFmtId="0" fontId="2" fillId="0" borderId="0" xfId="0" applyFont="true" applyBorder="true" applyAlignment="true">
      <alignment horizontal="center" vertical="center" wrapText="true"/>
    </xf>
    <xf numFmtId="0" fontId="3" fillId="0" borderId="0" xfId="0" applyFont="true" applyBorder="true" applyAlignment="true">
      <alignment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vertical="center" wrapText="true"/>
    </xf>
    <xf numFmtId="4" fontId="5" fillId="0" borderId="1" xfId="0" applyNumberFormat="true" applyFont="true" applyBorder="true" applyAlignment="true">
      <alignment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vertical="center" wrapText="true"/>
    </xf>
    <xf numFmtId="0" fontId="5" fillId="0" borderId="4" xfId="0" applyFont="true" applyBorder="true" applyAlignment="true">
      <alignment vertical="center" wrapText="true"/>
    </xf>
    <xf numFmtId="0" fontId="5" fillId="0" borderId="5" xfId="0" applyFont="true" applyBorder="true" applyAlignment="true">
      <alignment vertical="center" wrapText="true"/>
    </xf>
    <xf numFmtId="0" fontId="5" fillId="0" borderId="6" xfId="0" applyFont="true" applyBorder="true" applyAlignment="true">
      <alignment horizontal="center" vertical="center" wrapText="true"/>
    </xf>
    <xf numFmtId="0" fontId="5" fillId="0" borderId="7" xfId="0" applyFont="true" applyBorder="true" applyAlignment="true">
      <alignment horizontal="center" vertical="center" wrapText="true"/>
    </xf>
    <xf numFmtId="0" fontId="5" fillId="0" borderId="8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left" vertical="center" wrapText="true"/>
    </xf>
    <xf numFmtId="0" fontId="6" fillId="0" borderId="0" xfId="0" applyFont="true" applyBorder="true" applyAlignment="true">
      <alignment horizontal="right" vertical="center" wrapText="true"/>
    </xf>
    <xf numFmtId="0" fontId="5" fillId="0" borderId="2" xfId="0" applyFont="true" applyBorder="true" applyAlignment="true">
      <alignment horizontal="left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5" fillId="0" borderId="9" xfId="0" applyFont="true" applyBorder="true" applyAlignment="true">
      <alignment horizontal="left" vertical="center" wrapText="true"/>
    </xf>
    <xf numFmtId="0" fontId="5" fillId="0" borderId="9" xfId="0" applyFont="true" applyBorder="true" applyAlignment="true">
      <alignment horizontal="center" vertical="center" wrapText="true"/>
    </xf>
    <xf numFmtId="0" fontId="5" fillId="0" borderId="10" xfId="0" applyFont="true" applyBorder="true" applyAlignment="true">
      <alignment horizontal="left" vertical="center" wrapText="true"/>
    </xf>
    <xf numFmtId="0" fontId="5" fillId="0" borderId="10" xfId="0" applyFont="true" applyBorder="true" applyAlignment="true">
      <alignment horizontal="center" vertical="center" wrapText="true"/>
    </xf>
    <xf numFmtId="0" fontId="7" fillId="0" borderId="0" xfId="0" applyFont="true" applyBorder="true" applyAlignment="true">
      <alignment horizontal="center" vertical="center" wrapText="true"/>
    </xf>
    <xf numFmtId="0" fontId="6" fillId="0" borderId="0" xfId="0" applyFont="true" applyBorder="true" applyAlignment="true">
      <alignment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left" vertical="center" wrapText="true"/>
    </xf>
    <xf numFmtId="4" fontId="8" fillId="0" borderId="1" xfId="0" applyNumberFormat="true" applyFont="true" applyBorder="true" applyAlignment="true">
      <alignment vertical="center" wrapText="true"/>
    </xf>
    <xf numFmtId="0" fontId="1" fillId="0" borderId="0" xfId="0" applyFont="true" applyBorder="true" applyAlignment="true">
      <alignment horizontal="right" vertical="center" wrapText="true"/>
    </xf>
    <xf numFmtId="0" fontId="9" fillId="0" borderId="0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left" vertical="center" wrapText="true"/>
    </xf>
    <xf numFmtId="0" fontId="8" fillId="2" borderId="1" xfId="0" applyFont="true" applyFill="true" applyBorder="true" applyAlignment="true">
      <alignment horizontal="left" vertical="center" wrapText="true"/>
    </xf>
    <xf numFmtId="4" fontId="8" fillId="0" borderId="5" xfId="0" applyNumberFormat="true" applyFont="true" applyBorder="true" applyAlignment="true">
      <alignment horizontal="center" vertical="center" wrapText="true"/>
    </xf>
    <xf numFmtId="4" fontId="8" fillId="0" borderId="11" xfId="0" applyNumberFormat="true" applyFont="true" applyBorder="true" applyAlignment="true">
      <alignment horizontal="center" vertical="center" wrapText="true"/>
    </xf>
    <xf numFmtId="4" fontId="8" fillId="0" borderId="12" xfId="0" applyNumberFormat="true" applyFont="true" applyBorder="true" applyAlignment="true">
      <alignment horizontal="center" vertical="center" wrapText="true"/>
    </xf>
    <xf numFmtId="0" fontId="8" fillId="0" borderId="5" xfId="0" applyFont="true" applyBorder="true" applyAlignment="true">
      <alignment horizontal="center" vertical="center" wrapText="true"/>
    </xf>
    <xf numFmtId="0" fontId="8" fillId="0" borderId="11" xfId="0" applyFont="true" applyBorder="true" applyAlignment="true">
      <alignment horizontal="center" vertical="center" wrapText="true"/>
    </xf>
    <xf numFmtId="0" fontId="8" fillId="0" borderId="12" xfId="0" applyFont="true" applyBorder="true" applyAlignment="true">
      <alignment horizontal="center" vertical="center" wrapText="true"/>
    </xf>
    <xf numFmtId="4" fontId="5" fillId="0" borderId="1" xfId="0" applyNumberFormat="true" applyFont="true" applyBorder="true" applyAlignment="true">
      <alignment horizontal="right" vertical="center" wrapText="true"/>
    </xf>
    <xf numFmtId="0" fontId="8" fillId="2" borderId="1" xfId="0" applyFont="true" applyFill="true" applyBorder="true" applyAlignment="true">
      <alignment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vertical="center" wrapText="true"/>
    </xf>
    <xf numFmtId="4" fontId="5" fillId="2" borderId="1" xfId="0" applyNumberFormat="true" applyFont="true" applyFill="true" applyBorder="true" applyAlignment="true">
      <alignment vertical="center" wrapText="true"/>
    </xf>
    <xf numFmtId="0" fontId="6" fillId="0" borderId="0" xfId="0" applyFont="true" applyBorder="true" applyAlignment="true">
      <alignment horizontal="center" vertical="center" wrapText="true"/>
    </xf>
    <xf numFmtId="0" fontId="6" fillId="0" borderId="0" xfId="0" applyFont="true" applyAlignment="true">
      <alignment horizontal="center" vertical="center" wrapText="true"/>
    </xf>
    <xf numFmtId="0" fontId="4" fillId="0" borderId="4" xfId="0" applyFont="true" applyBorder="true" applyAlignment="true">
      <alignment horizontal="center" vertical="center" wrapText="true"/>
    </xf>
    <xf numFmtId="0" fontId="8" fillId="0" borderId="4" xfId="0" applyFont="true" applyBorder="true" applyAlignment="true">
      <alignment horizontal="center" vertical="center" wrapText="true"/>
    </xf>
    <xf numFmtId="0" fontId="1" fillId="0" borderId="4" xfId="0" applyFont="true" applyBorder="true" applyAlignment="true">
      <alignment vertical="center" wrapText="true"/>
    </xf>
    <xf numFmtId="0" fontId="8" fillId="0" borderId="4" xfId="0" applyFont="true" applyBorder="true" applyAlignment="true">
      <alignment vertical="center" wrapText="true"/>
    </xf>
    <xf numFmtId="0" fontId="8" fillId="0" borderId="4" xfId="0" applyFont="true" applyBorder="true" applyAlignment="true">
      <alignment horizontal="left" vertical="center" wrapText="true"/>
    </xf>
    <xf numFmtId="0" fontId="8" fillId="2" borderId="4" xfId="0" applyFont="true" applyFill="true" applyBorder="true" applyAlignment="true">
      <alignment horizontal="left" vertical="center" wrapText="true"/>
    </xf>
    <xf numFmtId="0" fontId="5" fillId="2" borderId="4" xfId="0" applyFont="true" applyFill="true" applyBorder="true" applyAlignment="true">
      <alignment horizontal="center" vertical="center" wrapText="true"/>
    </xf>
    <xf numFmtId="0" fontId="5" fillId="2" borderId="4" xfId="0" applyFont="true" applyFill="true" applyBorder="true" applyAlignment="true">
      <alignment horizontal="left" vertical="center" wrapText="true"/>
    </xf>
    <xf numFmtId="4" fontId="8" fillId="0" borderId="4" xfId="0" applyNumberFormat="true" applyFont="true" applyBorder="true" applyAlignment="true">
      <alignment horizontal="right" vertical="center" wrapText="true"/>
    </xf>
    <xf numFmtId="4" fontId="5" fillId="0" borderId="4" xfId="0" applyNumberFormat="true" applyFont="true" applyBorder="true" applyAlignment="true">
      <alignment horizontal="right" vertical="center" wrapText="true"/>
    </xf>
    <xf numFmtId="4" fontId="8" fillId="0" borderId="1" xfId="0" applyNumberFormat="true" applyFont="true" applyBorder="true" applyAlignment="true">
      <alignment horizontal="right" vertical="center" wrapText="true"/>
    </xf>
    <xf numFmtId="0" fontId="6" fillId="0" borderId="0" xfId="0" applyFont="true" applyAlignment="true">
      <alignment horizontal="left" vertical="center" wrapText="true"/>
    </xf>
    <xf numFmtId="0" fontId="8" fillId="0" borderId="10" xfId="0" applyFont="true" applyBorder="true" applyAlignment="true">
      <alignment vertical="center" wrapText="true"/>
    </xf>
    <xf numFmtId="0" fontId="8" fillId="0" borderId="10" xfId="0" applyFont="true" applyBorder="true" applyAlignment="true">
      <alignment horizontal="left" vertical="center" wrapText="true"/>
    </xf>
    <xf numFmtId="4" fontId="8" fillId="0" borderId="4" xfId="0" applyNumberFormat="true" applyFont="true" applyBorder="true" applyAlignment="true">
      <alignment vertical="center" wrapText="true"/>
    </xf>
    <xf numFmtId="4" fontId="8" fillId="0" borderId="10" xfId="0" applyNumberFormat="true" applyFont="true" applyBorder="true" applyAlignment="true">
      <alignment vertical="center" wrapText="true"/>
    </xf>
    <xf numFmtId="0" fontId="1" fillId="0" borderId="0" xfId="0" applyFont="true" applyAlignment="true">
      <alignment horizontal="center" vertical="center" wrapText="true"/>
    </xf>
    <xf numFmtId="4" fontId="10" fillId="0" borderId="1" xfId="0" applyNumberFormat="true" applyFont="true" applyBorder="true" applyAlignment="true">
      <alignment horizontal="right" vertical="center" wrapText="true"/>
    </xf>
    <xf numFmtId="0" fontId="0" fillId="0" borderId="0" xfId="0" applyFont="true" applyFill="true" applyAlignment="true">
      <alignment vertical="center"/>
    </xf>
    <xf numFmtId="0" fontId="4" fillId="0" borderId="0" xfId="0" applyFont="true" applyBorder="true" applyAlignment="true">
      <alignment vertical="center" wrapText="true"/>
    </xf>
    <xf numFmtId="176" fontId="8" fillId="0" borderId="1" xfId="0" applyNumberFormat="true" applyFont="true" applyBorder="true" applyAlignment="true">
      <alignment horizontal="right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176" fontId="5" fillId="0" borderId="1" xfId="0" applyNumberFormat="true" applyFont="true" applyFill="true" applyBorder="true" applyAlignment="true">
      <alignment horizontal="right" vertical="center" wrapText="true"/>
    </xf>
    <xf numFmtId="176" fontId="10" fillId="0" borderId="1" xfId="0" applyNumberFormat="true" applyFont="true" applyFill="true" applyBorder="true" applyAlignment="true">
      <alignment horizontal="right" vertical="center" wrapText="true"/>
    </xf>
    <xf numFmtId="0" fontId="5" fillId="0" borderId="0" xfId="0" applyFont="true" applyBorder="true" applyAlignment="true">
      <alignment vertical="center" wrapText="true"/>
    </xf>
    <xf numFmtId="0" fontId="4" fillId="0" borderId="0" xfId="0" applyFont="true" applyBorder="true" applyAlignment="true">
      <alignment horizontal="right" vertical="center" wrapText="true"/>
    </xf>
    <xf numFmtId="176" fontId="5" fillId="0" borderId="1" xfId="0" applyNumberFormat="true" applyFont="true" applyBorder="true" applyAlignment="true">
      <alignment horizontal="right" vertical="center" wrapText="true"/>
    </xf>
    <xf numFmtId="0" fontId="11" fillId="0" borderId="0" xfId="0" applyFont="true" applyBorder="true" applyAlignment="true">
      <alignment vertical="center" wrapText="true"/>
    </xf>
    <xf numFmtId="0" fontId="8" fillId="0" borderId="0" xfId="0" applyFont="true" applyBorder="true" applyAlignment="true">
      <alignment vertical="center" wrapText="true"/>
    </xf>
    <xf numFmtId="4" fontId="8" fillId="0" borderId="10" xfId="0" applyNumberFormat="true" applyFont="true" applyBorder="true" applyAlignment="true">
      <alignment horizontal="right" vertical="center" wrapText="true"/>
    </xf>
    <xf numFmtId="4" fontId="10" fillId="0" borderId="1" xfId="0" applyNumberFormat="true" applyFont="true" applyBorder="true" applyAlignment="true">
      <alignment vertical="center" wrapText="true"/>
    </xf>
    <xf numFmtId="4" fontId="12" fillId="2" borderId="1" xfId="0" applyNumberFormat="true" applyFont="true" applyFill="true" applyBorder="true" applyAlignment="true">
      <alignment vertical="center" wrapText="true"/>
    </xf>
    <xf numFmtId="4" fontId="8" fillId="2" borderId="1" xfId="0" applyNumberFormat="true" applyFont="true" applyFill="true" applyBorder="true" applyAlignment="true">
      <alignment vertical="center" wrapText="true"/>
    </xf>
    <xf numFmtId="4" fontId="10" fillId="2" borderId="1" xfId="0" applyNumberFormat="true" applyFont="true" applyFill="true" applyBorder="true" applyAlignment="true">
      <alignment vertical="center" wrapText="true"/>
    </xf>
    <xf numFmtId="0" fontId="1" fillId="0" borderId="0" xfId="0" applyFont="true" applyBorder="true" applyAlignment="true">
      <alignment horizontal="center" vertical="center" wrapText="true"/>
    </xf>
    <xf numFmtId="0" fontId="6" fillId="0" borderId="0" xfId="0" applyFont="true" applyBorder="true" applyAlignment="true">
      <alignment horizontal="left" vertical="center" wrapText="true"/>
    </xf>
    <xf numFmtId="0" fontId="4" fillId="0" borderId="1" xfId="0" applyFont="true" applyBorder="true" applyAlignment="true">
      <alignment vertical="center" wrapText="true"/>
    </xf>
    <xf numFmtId="4" fontId="4" fillId="0" borderId="1" xfId="0" applyNumberFormat="true" applyFont="true" applyBorder="true" applyAlignment="true">
      <alignment vertical="center" wrapText="true"/>
    </xf>
    <xf numFmtId="0" fontId="4" fillId="2" borderId="1" xfId="0" applyFont="true" applyFill="true" applyBorder="true" applyAlignment="true">
      <alignment horizontal="left" vertical="center" wrapText="true"/>
    </xf>
    <xf numFmtId="4" fontId="4" fillId="2" borderId="1" xfId="0" applyNumberFormat="true" applyFont="true" applyFill="true" applyBorder="true" applyAlignment="true">
      <alignment vertical="center" wrapText="true"/>
    </xf>
    <xf numFmtId="0" fontId="4" fillId="2" borderId="1" xfId="0" applyFont="true" applyFill="true" applyBorder="true" applyAlignment="true">
      <alignment vertical="center" wrapText="true"/>
    </xf>
    <xf numFmtId="0" fontId="11" fillId="2" borderId="1" xfId="0" applyFont="true" applyFill="true" applyBorder="true" applyAlignment="true">
      <alignment horizontal="left" vertical="center" wrapText="true"/>
    </xf>
    <xf numFmtId="0" fontId="11" fillId="2" borderId="1" xfId="0" applyFont="true" applyFill="true" applyBorder="true" applyAlignment="true">
      <alignment vertical="center" wrapText="true"/>
    </xf>
    <xf numFmtId="4" fontId="11" fillId="2" borderId="1" xfId="0" applyNumberFormat="true" applyFont="true" applyFill="true" applyBorder="true" applyAlignment="true">
      <alignment vertical="center" wrapText="true"/>
    </xf>
    <xf numFmtId="4" fontId="13" fillId="2" borderId="1" xfId="0" applyNumberFormat="true" applyFont="true" applyFill="true" applyBorder="true" applyAlignment="true">
      <alignment vertical="center" wrapText="true"/>
    </xf>
    <xf numFmtId="0" fontId="5" fillId="0" borderId="1" xfId="0" applyFont="true" applyBorder="true" applyAlignment="true">
      <alignment horizontal="left" vertical="center" wrapText="true"/>
    </xf>
    <xf numFmtId="0" fontId="14" fillId="0" borderId="0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left" vertical="center" wrapText="true"/>
    </xf>
    <xf numFmtId="0" fontId="15" fillId="0" borderId="1" xfId="0" applyFont="true" applyBorder="true" applyAlignment="true">
      <alignment horizontal="center" vertical="center" wrapText="true"/>
    </xf>
    <xf numFmtId="0" fontId="15" fillId="0" borderId="1" xfId="0" applyFont="true" applyBorder="true" applyAlignment="true">
      <alignment horizontal="left" vertical="center" wrapText="true"/>
    </xf>
    <xf numFmtId="0" fontId="15" fillId="2" borderId="1" xfId="0" applyFont="true" applyFill="true" applyBorder="true" applyAlignment="true">
      <alignment horizontal="left" vertical="center" wrapText="true"/>
    </xf>
    <xf numFmtId="0" fontId="16" fillId="0" borderId="0" xfId="0" applyFont="true" applyBorder="true" applyAlignment="true">
      <alignment horizontal="center" vertical="center" wrapText="true"/>
    </xf>
    <xf numFmtId="0" fontId="14" fillId="0" borderId="0" xfId="0" applyFont="true" applyBorder="true" applyAlignment="true">
      <alignment vertical="center" wrapText="true"/>
    </xf>
    <xf numFmtId="0" fontId="14" fillId="0" borderId="0" xfId="0" applyFont="true" applyBorder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L5" sqref="L5"/>
    </sheetView>
  </sheetViews>
  <sheetFormatPr defaultColWidth="10" defaultRowHeight="13.5" outlineLevelRow="7"/>
  <cols>
    <col min="1" max="1" width="3.66666666666667" customWidth="true"/>
    <col min="2" max="2" width="3.8" customWidth="true"/>
    <col min="3" max="3" width="4.60833333333333" customWidth="true"/>
    <col min="4" max="4" width="19.2666666666667" customWidth="true"/>
    <col min="5" max="7" width="9.76666666666667" customWidth="true"/>
    <col min="8" max="8" width="20" customWidth="true"/>
    <col min="9" max="10" width="9.76666666666667" customWidth="true"/>
  </cols>
  <sheetData>
    <row r="1" ht="64.05" customHeight="true" spans="1:9">
      <c r="A1" s="99" t="s">
        <v>0</v>
      </c>
      <c r="B1" s="99"/>
      <c r="C1" s="99"/>
      <c r="D1" s="99"/>
      <c r="E1" s="99"/>
      <c r="F1" s="99"/>
      <c r="G1" s="99"/>
      <c r="H1" s="99"/>
      <c r="I1" s="99"/>
    </row>
    <row r="2" ht="20.35" customHeight="true" spans="1:9">
      <c r="A2" s="25"/>
      <c r="B2" s="25"/>
      <c r="C2" s="25"/>
      <c r="D2" s="25"/>
      <c r="E2" s="25"/>
      <c r="F2" s="25"/>
      <c r="G2" s="25"/>
      <c r="H2" s="25"/>
      <c r="I2" s="25"/>
    </row>
    <row r="3" ht="18.8" customHeight="true" spans="1:9">
      <c r="A3" s="25"/>
      <c r="B3" s="25"/>
      <c r="C3" s="25"/>
      <c r="D3" s="25"/>
      <c r="E3" s="25"/>
      <c r="F3" s="25"/>
      <c r="G3" s="25"/>
      <c r="H3" s="25"/>
      <c r="I3" s="25"/>
    </row>
    <row r="4" ht="37.65" customHeight="true" spans="1:9">
      <c r="A4" s="100"/>
      <c r="B4" s="101"/>
      <c r="C4" s="1"/>
      <c r="D4" s="100" t="s">
        <v>1</v>
      </c>
      <c r="E4" s="101">
        <v>136001</v>
      </c>
      <c r="F4" s="101"/>
      <c r="G4" s="101"/>
      <c r="H4" s="101"/>
      <c r="I4" s="1"/>
    </row>
    <row r="5" ht="159" customHeight="true" spans="1:9">
      <c r="A5" s="100"/>
      <c r="B5" s="101"/>
      <c r="C5" s="1"/>
      <c r="D5" s="100" t="s">
        <v>2</v>
      </c>
      <c r="E5" s="101" t="s">
        <v>3</v>
      </c>
      <c r="F5" s="101"/>
      <c r="G5" s="101"/>
      <c r="H5" s="101"/>
      <c r="I5" s="1"/>
    </row>
    <row r="6" ht="14.3" customHeight="true"/>
    <row r="7" ht="14.3" customHeight="true"/>
    <row r="8" ht="14.3" customHeight="true" spans="4:4">
      <c r="D8" s="1"/>
    </row>
  </sheetData>
  <mergeCells count="3">
    <mergeCell ref="A1:I1"/>
    <mergeCell ref="E4:H4"/>
    <mergeCell ref="E5:H5"/>
  </mergeCells>
  <printOptions horizontalCentered="true" verticalCentered="true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workbookViewId="0">
      <pane ySplit="6" topLeftCell="A7" activePane="bottomLeft" state="frozen"/>
      <selection/>
      <selection pane="bottomLeft" activeCell="I8" sqref="I8"/>
    </sheetView>
  </sheetViews>
  <sheetFormatPr defaultColWidth="10" defaultRowHeight="13.5" outlineLevelCol="4"/>
  <cols>
    <col min="1" max="1" width="15.8833333333333" customWidth="true"/>
    <col min="2" max="2" width="26.7333333333333" customWidth="true"/>
    <col min="3" max="3" width="14.6583333333333" customWidth="true"/>
    <col min="4" max="4" width="18.5916666666667" customWidth="true"/>
    <col min="5" max="5" width="16.4166666666667" customWidth="true"/>
  </cols>
  <sheetData>
    <row r="1" ht="16.55" customHeight="true" spans="1:5">
      <c r="A1" s="1"/>
      <c r="B1" s="1"/>
      <c r="C1" s="1"/>
      <c r="D1" s="1"/>
      <c r="E1" s="29" t="s">
        <v>304</v>
      </c>
    </row>
    <row r="2" ht="35.4" customHeight="true" spans="1:5">
      <c r="A2" s="30" t="s">
        <v>305</v>
      </c>
      <c r="B2" s="30"/>
      <c r="C2" s="30"/>
      <c r="D2" s="30"/>
      <c r="E2" s="30"/>
    </row>
    <row r="3" ht="29.35" customHeight="true" spans="1:5">
      <c r="A3" s="67" t="s">
        <v>30</v>
      </c>
      <c r="B3" s="67"/>
      <c r="C3" s="67"/>
      <c r="D3" s="67"/>
      <c r="E3" s="73" t="s">
        <v>306</v>
      </c>
    </row>
    <row r="4" ht="33.9" customHeight="true" spans="1:5">
      <c r="A4" s="4" t="s">
        <v>307</v>
      </c>
      <c r="B4" s="4"/>
      <c r="C4" s="4" t="s">
        <v>308</v>
      </c>
      <c r="D4" s="4"/>
      <c r="E4" s="4"/>
    </row>
    <row r="5" ht="19.9" customHeight="true" spans="1:5">
      <c r="A5" s="4" t="s">
        <v>309</v>
      </c>
      <c r="B5" s="4" t="s">
        <v>160</v>
      </c>
      <c r="C5" s="4" t="s">
        <v>136</v>
      </c>
      <c r="D5" s="4" t="s">
        <v>274</v>
      </c>
      <c r="E5" s="4" t="s">
        <v>275</v>
      </c>
    </row>
    <row r="6" ht="21" customHeight="true" spans="1:5">
      <c r="A6" s="27" t="s">
        <v>310</v>
      </c>
      <c r="B6" s="27" t="s">
        <v>252</v>
      </c>
      <c r="C6" s="68">
        <f>D6+E6</f>
        <v>5070.47</v>
      </c>
      <c r="D6" s="68">
        <f>SUM(D7:D15)</f>
        <v>5070.47</v>
      </c>
      <c r="E6" s="68"/>
    </row>
    <row r="7" ht="21" customHeight="true" spans="1:5">
      <c r="A7" s="69" t="s">
        <v>311</v>
      </c>
      <c r="B7" s="69" t="s">
        <v>312</v>
      </c>
      <c r="C7" s="70">
        <v>1366.37</v>
      </c>
      <c r="D7" s="70">
        <v>1366.37</v>
      </c>
      <c r="E7" s="74"/>
    </row>
    <row r="8" ht="21" customHeight="true" spans="1:5">
      <c r="A8" s="69" t="s">
        <v>313</v>
      </c>
      <c r="B8" s="69" t="s">
        <v>314</v>
      </c>
      <c r="C8" s="70">
        <f>642.78</f>
        <v>642.78</v>
      </c>
      <c r="D8" s="70">
        <f>642.78</f>
        <v>642.78</v>
      </c>
      <c r="E8" s="74"/>
    </row>
    <row r="9" ht="21" customHeight="true" spans="1:5">
      <c r="A9" s="69" t="s">
        <v>315</v>
      </c>
      <c r="B9" s="69" t="s">
        <v>316</v>
      </c>
      <c r="C9" s="70">
        <v>1542.59</v>
      </c>
      <c r="D9" s="70">
        <v>1542.59</v>
      </c>
      <c r="E9" s="74"/>
    </row>
    <row r="10" ht="21" customHeight="true" spans="1:5">
      <c r="A10" s="69" t="s">
        <v>317</v>
      </c>
      <c r="B10" s="69" t="s">
        <v>318</v>
      </c>
      <c r="C10" s="70">
        <v>112.65</v>
      </c>
      <c r="D10" s="70">
        <v>112.65</v>
      </c>
      <c r="E10" s="74"/>
    </row>
    <row r="11" ht="21" customHeight="true" spans="1:5">
      <c r="A11" s="69" t="s">
        <v>319</v>
      </c>
      <c r="B11" s="69" t="s">
        <v>320</v>
      </c>
      <c r="C11" s="70">
        <v>568.37</v>
      </c>
      <c r="D11" s="70">
        <v>568.37</v>
      </c>
      <c r="E11" s="74"/>
    </row>
    <row r="12" ht="21" customHeight="true" spans="1:5">
      <c r="A12" s="69" t="s">
        <v>321</v>
      </c>
      <c r="B12" s="69" t="s">
        <v>322</v>
      </c>
      <c r="C12" s="70">
        <v>274.5</v>
      </c>
      <c r="D12" s="70">
        <v>274.5</v>
      </c>
      <c r="E12" s="74"/>
    </row>
    <row r="13" ht="21" customHeight="true" spans="1:5">
      <c r="A13" s="69" t="s">
        <v>323</v>
      </c>
      <c r="B13" s="69" t="s">
        <v>324</v>
      </c>
      <c r="C13" s="70">
        <v>32.29</v>
      </c>
      <c r="D13" s="70">
        <v>32.29</v>
      </c>
      <c r="E13" s="74"/>
    </row>
    <row r="14" ht="21" customHeight="true" spans="1:5">
      <c r="A14" s="69" t="s">
        <v>325</v>
      </c>
      <c r="B14" s="69" t="s">
        <v>326</v>
      </c>
      <c r="C14" s="70">
        <v>439.72</v>
      </c>
      <c r="D14" s="71">
        <f>439.73-0.01</f>
        <v>439.72</v>
      </c>
      <c r="E14" s="74"/>
    </row>
    <row r="15" ht="21" customHeight="true" spans="1:5">
      <c r="A15" s="69" t="s">
        <v>327</v>
      </c>
      <c r="B15" s="69" t="s">
        <v>328</v>
      </c>
      <c r="C15" s="70">
        <v>91.2</v>
      </c>
      <c r="D15" s="70">
        <v>91.2</v>
      </c>
      <c r="E15" s="74"/>
    </row>
    <row r="16" ht="21" customHeight="true" spans="1:5">
      <c r="A16" s="27" t="s">
        <v>329</v>
      </c>
      <c r="B16" s="27" t="s">
        <v>330</v>
      </c>
      <c r="C16" s="68">
        <f>D16+E16</f>
        <v>1296.87</v>
      </c>
      <c r="D16" s="68"/>
      <c r="E16" s="68">
        <f>SUM(E17:E36)</f>
        <v>1296.87</v>
      </c>
    </row>
    <row r="17" s="66" customFormat="true" ht="23.1" customHeight="true" spans="1:5">
      <c r="A17" s="69" t="s">
        <v>331</v>
      </c>
      <c r="B17" s="69" t="s">
        <v>332</v>
      </c>
      <c r="C17" s="70">
        <v>70</v>
      </c>
      <c r="D17" s="70"/>
      <c r="E17" s="70">
        <v>70</v>
      </c>
    </row>
    <row r="18" s="66" customFormat="true" ht="23.1" customHeight="true" spans="1:5">
      <c r="A18" s="69" t="s">
        <v>333</v>
      </c>
      <c r="B18" s="69" t="s">
        <v>334</v>
      </c>
      <c r="C18" s="70">
        <v>40</v>
      </c>
      <c r="D18" s="70"/>
      <c r="E18" s="70">
        <v>40</v>
      </c>
    </row>
    <row r="19" s="66" customFormat="true" ht="23.1" customHeight="true" spans="1:5">
      <c r="A19" s="69" t="s">
        <v>335</v>
      </c>
      <c r="B19" s="69" t="s">
        <v>336</v>
      </c>
      <c r="C19" s="70">
        <v>3.5</v>
      </c>
      <c r="D19" s="70"/>
      <c r="E19" s="70">
        <v>3.5</v>
      </c>
    </row>
    <row r="20" s="66" customFormat="true" ht="23.1" customHeight="true" spans="1:5">
      <c r="A20" s="69" t="s">
        <v>337</v>
      </c>
      <c r="B20" s="69" t="s">
        <v>338</v>
      </c>
      <c r="C20" s="70">
        <v>70</v>
      </c>
      <c r="D20" s="70"/>
      <c r="E20" s="70">
        <v>70</v>
      </c>
    </row>
    <row r="21" s="66" customFormat="true" ht="23.1" customHeight="true" spans="1:5">
      <c r="A21" s="69" t="s">
        <v>339</v>
      </c>
      <c r="B21" s="69" t="s">
        <v>340</v>
      </c>
      <c r="C21" s="70">
        <v>72.84</v>
      </c>
      <c r="D21" s="70"/>
      <c r="E21" s="70">
        <v>72.84</v>
      </c>
    </row>
    <row r="22" s="66" customFormat="true" ht="23.1" customHeight="true" spans="1:5">
      <c r="A22" s="69" t="s">
        <v>341</v>
      </c>
      <c r="B22" s="69" t="s">
        <v>342</v>
      </c>
      <c r="C22" s="70">
        <v>5.8</v>
      </c>
      <c r="D22" s="70"/>
      <c r="E22" s="70">
        <v>5.8</v>
      </c>
    </row>
    <row r="23" s="66" customFormat="true" ht="23.1" customHeight="true" spans="1:5">
      <c r="A23" s="69" t="s">
        <v>343</v>
      </c>
      <c r="B23" s="69" t="s">
        <v>344</v>
      </c>
      <c r="C23" s="70">
        <v>79.93</v>
      </c>
      <c r="D23" s="70"/>
      <c r="E23" s="70">
        <v>79.93</v>
      </c>
    </row>
    <row r="24" s="66" customFormat="true" ht="23.1" customHeight="true" spans="1:5">
      <c r="A24" s="69" t="s">
        <v>345</v>
      </c>
      <c r="B24" s="69" t="s">
        <v>346</v>
      </c>
      <c r="C24" s="70">
        <v>55</v>
      </c>
      <c r="D24" s="70"/>
      <c r="E24" s="70">
        <v>55</v>
      </c>
    </row>
    <row r="25" s="66" customFormat="true" ht="23.1" customHeight="true" spans="1:5">
      <c r="A25" s="69" t="s">
        <v>347</v>
      </c>
      <c r="B25" s="69" t="s">
        <v>348</v>
      </c>
      <c r="C25" s="70">
        <v>40</v>
      </c>
      <c r="D25" s="70"/>
      <c r="E25" s="70">
        <v>40</v>
      </c>
    </row>
    <row r="26" s="66" customFormat="true" ht="23.1" customHeight="true" spans="1:5">
      <c r="A26" s="69" t="s">
        <v>349</v>
      </c>
      <c r="B26" s="69" t="s">
        <v>350</v>
      </c>
      <c r="C26" s="70">
        <v>15</v>
      </c>
      <c r="D26" s="70"/>
      <c r="E26" s="70">
        <v>15</v>
      </c>
    </row>
    <row r="27" s="66" customFormat="true" ht="23.1" customHeight="true" spans="1:5">
      <c r="A27" s="69" t="s">
        <v>351</v>
      </c>
      <c r="B27" s="69" t="s">
        <v>352</v>
      </c>
      <c r="C27" s="70">
        <v>45</v>
      </c>
      <c r="D27" s="70"/>
      <c r="E27" s="70">
        <v>45</v>
      </c>
    </row>
    <row r="28" s="66" customFormat="true" ht="23.1" customHeight="true" spans="1:5">
      <c r="A28" s="69" t="s">
        <v>353</v>
      </c>
      <c r="B28" s="69" t="s">
        <v>354</v>
      </c>
      <c r="C28" s="70">
        <v>15</v>
      </c>
      <c r="D28" s="70"/>
      <c r="E28" s="70">
        <v>15</v>
      </c>
    </row>
    <row r="29" s="66" customFormat="true" ht="23.1" customHeight="true" spans="1:5">
      <c r="A29" s="69" t="s">
        <v>355</v>
      </c>
      <c r="B29" s="69" t="s">
        <v>356</v>
      </c>
      <c r="C29" s="70">
        <v>2.5</v>
      </c>
      <c r="D29" s="70"/>
      <c r="E29" s="70">
        <v>2.5</v>
      </c>
    </row>
    <row r="30" s="66" customFormat="true" ht="23.1" customHeight="true" spans="1:5">
      <c r="A30" s="69" t="s">
        <v>357</v>
      </c>
      <c r="B30" s="69" t="s">
        <v>358</v>
      </c>
      <c r="C30" s="70">
        <v>81.87</v>
      </c>
      <c r="D30" s="70"/>
      <c r="E30" s="70">
        <v>81.87</v>
      </c>
    </row>
    <row r="31" s="66" customFormat="true" ht="23.1" customHeight="true" spans="1:5">
      <c r="A31" s="69" t="s">
        <v>359</v>
      </c>
      <c r="B31" s="69" t="s">
        <v>360</v>
      </c>
      <c r="C31" s="70">
        <v>23</v>
      </c>
      <c r="D31" s="70"/>
      <c r="E31" s="70">
        <v>23</v>
      </c>
    </row>
    <row r="32" s="66" customFormat="true" ht="23.1" customHeight="true" spans="1:5">
      <c r="A32" s="69" t="s">
        <v>361</v>
      </c>
      <c r="B32" s="69" t="s">
        <v>362</v>
      </c>
      <c r="C32" s="70">
        <v>206.3</v>
      </c>
      <c r="D32" s="70"/>
      <c r="E32" s="70">
        <v>206.3</v>
      </c>
    </row>
    <row r="33" s="66" customFormat="true" ht="23.1" customHeight="true" spans="1:5">
      <c r="A33" s="69" t="s">
        <v>363</v>
      </c>
      <c r="B33" s="69" t="s">
        <v>364</v>
      </c>
      <c r="C33" s="70">
        <v>45</v>
      </c>
      <c r="D33" s="70"/>
      <c r="E33" s="70">
        <v>45</v>
      </c>
    </row>
    <row r="34" s="66" customFormat="true" ht="23.1" customHeight="true" spans="1:5">
      <c r="A34" s="69" t="s">
        <v>365</v>
      </c>
      <c r="B34" s="69" t="s">
        <v>366</v>
      </c>
      <c r="C34" s="70">
        <v>247.27</v>
      </c>
      <c r="D34" s="70"/>
      <c r="E34" s="70">
        <v>247.27</v>
      </c>
    </row>
    <row r="35" s="66" customFormat="true" ht="23.1" customHeight="true" spans="1:5">
      <c r="A35" s="69" t="s">
        <v>367</v>
      </c>
      <c r="B35" s="69" t="s">
        <v>368</v>
      </c>
      <c r="C35" s="70">
        <v>7</v>
      </c>
      <c r="D35" s="70"/>
      <c r="E35" s="70">
        <v>7</v>
      </c>
    </row>
    <row r="36" s="66" customFormat="true" ht="23.1" customHeight="true" spans="1:5">
      <c r="A36" s="69" t="s">
        <v>369</v>
      </c>
      <c r="B36" s="69" t="s">
        <v>370</v>
      </c>
      <c r="C36" s="70">
        <v>171.86</v>
      </c>
      <c r="D36" s="70"/>
      <c r="E36" s="70">
        <v>171.86</v>
      </c>
    </row>
    <row r="37" ht="21" customHeight="true" spans="1:5">
      <c r="A37" s="27" t="s">
        <v>371</v>
      </c>
      <c r="B37" s="27" t="s">
        <v>217</v>
      </c>
      <c r="C37" s="68">
        <f>D37+E37</f>
        <v>1254.706</v>
      </c>
      <c r="D37" s="68">
        <f>SUM(D38:D39)</f>
        <v>1254.706</v>
      </c>
      <c r="E37" s="68"/>
    </row>
    <row r="38" s="66" customFormat="true" ht="23.1" customHeight="true" spans="1:5">
      <c r="A38" s="69" t="s">
        <v>372</v>
      </c>
      <c r="B38" s="69" t="s">
        <v>373</v>
      </c>
      <c r="C38" s="70">
        <v>1253.05</v>
      </c>
      <c r="D38" s="70">
        <v>1253.05</v>
      </c>
      <c r="E38" s="70"/>
    </row>
    <row r="39" s="66" customFormat="true" ht="23.1" customHeight="true" spans="1:5">
      <c r="A39" s="69" t="s">
        <v>374</v>
      </c>
      <c r="B39" s="69" t="s">
        <v>375</v>
      </c>
      <c r="C39" s="70">
        <v>1.656</v>
      </c>
      <c r="D39" s="70">
        <v>1.656</v>
      </c>
      <c r="E39" s="70"/>
    </row>
    <row r="40" ht="21" customHeight="true" spans="1:5">
      <c r="A40" s="32" t="s">
        <v>136</v>
      </c>
      <c r="B40" s="32"/>
      <c r="C40" s="68">
        <f>D40+E40</f>
        <v>7622.046</v>
      </c>
      <c r="D40" s="68">
        <f>D37+D16+D6</f>
        <v>6325.176</v>
      </c>
      <c r="E40" s="68">
        <f>E37+E16+E6</f>
        <v>1296.87</v>
      </c>
    </row>
    <row r="41" ht="14.3" customHeight="true" spans="1:5">
      <c r="A41" s="72"/>
      <c r="B41" s="72"/>
      <c r="C41" s="72"/>
      <c r="D41" s="72"/>
      <c r="E41" s="72"/>
    </row>
  </sheetData>
  <mergeCells count="6">
    <mergeCell ref="A2:E2"/>
    <mergeCell ref="A3:D3"/>
    <mergeCell ref="A4:B4"/>
    <mergeCell ref="C4:E4"/>
    <mergeCell ref="A40:B40"/>
    <mergeCell ref="A41:B41"/>
  </mergeCells>
  <printOptions horizontalCentered="true"/>
  <pageMargins left="0.0784722222222222" right="0.0784722222222222" top="0.472222222222222" bottom="0.472222222222222" header="0" footer="0"/>
  <pageSetup paperSize="9" orientation="landscape" horizontalDpi="600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showZeros="0" workbookViewId="0">
      <selection activeCell="J12" sqref="J12"/>
    </sheetView>
  </sheetViews>
  <sheetFormatPr defaultColWidth="10" defaultRowHeight="13.5"/>
  <cols>
    <col min="1" max="1" width="4.34166666666667" customWidth="true"/>
    <col min="2" max="2" width="4.75" customWidth="true"/>
    <col min="3" max="3" width="5.425" customWidth="true"/>
    <col min="4" max="4" width="9.63333333333333" customWidth="true"/>
    <col min="5" max="5" width="21.3083333333333" customWidth="true"/>
    <col min="6" max="6" width="13.4333333333333" customWidth="true"/>
    <col min="7" max="7" width="12.4833333333333" customWidth="true"/>
    <col min="8" max="9" width="10.2583333333333" customWidth="true"/>
    <col min="10" max="10" width="9.09166666666667" customWidth="true"/>
    <col min="11" max="11" width="10.2583333333333" customWidth="true"/>
    <col min="12" max="12" width="12.4833333333333" customWidth="true"/>
    <col min="13" max="13" width="9.63333333333333" customWidth="true"/>
    <col min="14" max="14" width="9.90833333333333" customWidth="true"/>
    <col min="15" max="15" width="9.76666666666667" customWidth="true"/>
  </cols>
  <sheetData>
    <row r="1" ht="14.3" customHeight="true" spans="1:14">
      <c r="A1" s="1"/>
      <c r="M1" s="29" t="s">
        <v>376</v>
      </c>
      <c r="N1" s="29"/>
    </row>
    <row r="2" ht="39.15" customHeight="true" spans="1:14">
      <c r="A2" s="30" t="s">
        <v>14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19.55" customHeight="true" spans="1:14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17" t="s">
        <v>31</v>
      </c>
      <c r="N3" s="17"/>
    </row>
    <row r="4" ht="36.9" customHeight="true" spans="1:14">
      <c r="A4" s="4" t="s">
        <v>205</v>
      </c>
      <c r="B4" s="4"/>
      <c r="C4" s="4"/>
      <c r="D4" s="4" t="s">
        <v>206</v>
      </c>
      <c r="E4" s="4" t="s">
        <v>207</v>
      </c>
      <c r="F4" s="4" t="s">
        <v>251</v>
      </c>
      <c r="G4" s="4" t="s">
        <v>209</v>
      </c>
      <c r="H4" s="4"/>
      <c r="I4" s="4"/>
      <c r="J4" s="4"/>
      <c r="K4" s="4"/>
      <c r="L4" s="4" t="s">
        <v>213</v>
      </c>
      <c r="M4" s="4"/>
      <c r="N4" s="4"/>
    </row>
    <row r="5" ht="34.65" customHeight="true" spans="1:14">
      <c r="A5" s="4" t="s">
        <v>223</v>
      </c>
      <c r="B5" s="4" t="s">
        <v>224</v>
      </c>
      <c r="C5" s="4" t="s">
        <v>225</v>
      </c>
      <c r="D5" s="4"/>
      <c r="E5" s="4"/>
      <c r="F5" s="4"/>
      <c r="G5" s="4" t="s">
        <v>136</v>
      </c>
      <c r="H5" s="4" t="s">
        <v>377</v>
      </c>
      <c r="I5" s="4" t="s">
        <v>378</v>
      </c>
      <c r="J5" s="4" t="s">
        <v>379</v>
      </c>
      <c r="K5" s="4" t="s">
        <v>380</v>
      </c>
      <c r="L5" s="4" t="s">
        <v>136</v>
      </c>
      <c r="M5" s="4" t="s">
        <v>252</v>
      </c>
      <c r="N5" s="4" t="s">
        <v>381</v>
      </c>
    </row>
    <row r="6" ht="19.9" customHeight="true" spans="1:14">
      <c r="A6" s="31"/>
      <c r="B6" s="31"/>
      <c r="C6" s="31"/>
      <c r="D6" s="31"/>
      <c r="E6" s="31" t="s">
        <v>136</v>
      </c>
      <c r="F6" s="58">
        <f t="shared" ref="F6:F12" si="0">G6+L6</f>
        <v>5070.47</v>
      </c>
      <c r="G6" s="58">
        <f t="shared" ref="G6:G12" si="1">H6+I6+J6+K6</f>
        <v>5070.47</v>
      </c>
      <c r="H6" s="58">
        <f t="shared" ref="H6:K6" si="2">H7</f>
        <v>3664.39</v>
      </c>
      <c r="I6" s="58">
        <f t="shared" si="2"/>
        <v>875.16</v>
      </c>
      <c r="J6" s="58">
        <f t="shared" si="2"/>
        <v>439.72</v>
      </c>
      <c r="K6" s="58">
        <f t="shared" si="2"/>
        <v>91.2</v>
      </c>
      <c r="L6" s="58">
        <f>M6+N6</f>
        <v>0</v>
      </c>
      <c r="M6" s="58">
        <f>M7</f>
        <v>0</v>
      </c>
      <c r="N6" s="58"/>
    </row>
    <row r="7" ht="19.9" customHeight="true" spans="1:14">
      <c r="A7" s="31"/>
      <c r="B7" s="31"/>
      <c r="C7" s="31"/>
      <c r="D7" s="27" t="s">
        <v>154</v>
      </c>
      <c r="E7" s="27" t="s">
        <v>155</v>
      </c>
      <c r="F7" s="58">
        <f t="shared" si="0"/>
        <v>5070.47</v>
      </c>
      <c r="G7" s="58">
        <f t="shared" si="1"/>
        <v>5070.47</v>
      </c>
      <c r="H7" s="58">
        <f t="shared" ref="H7:M7" si="3">H8</f>
        <v>3664.39</v>
      </c>
      <c r="I7" s="58">
        <f t="shared" si="3"/>
        <v>875.16</v>
      </c>
      <c r="J7" s="58">
        <f t="shared" si="3"/>
        <v>439.72</v>
      </c>
      <c r="K7" s="58">
        <f t="shared" si="3"/>
        <v>91.2</v>
      </c>
      <c r="L7" s="58">
        <f>M7+N7</f>
        <v>0</v>
      </c>
      <c r="M7" s="58">
        <f t="shared" si="3"/>
        <v>0</v>
      </c>
      <c r="N7" s="58"/>
    </row>
    <row r="8" ht="19.9" customHeight="true" spans="1:14">
      <c r="A8" s="31"/>
      <c r="B8" s="31"/>
      <c r="C8" s="31"/>
      <c r="D8" s="34" t="s">
        <v>156</v>
      </c>
      <c r="E8" s="34" t="s">
        <v>157</v>
      </c>
      <c r="F8" s="58">
        <f t="shared" si="0"/>
        <v>5070.47</v>
      </c>
      <c r="G8" s="58">
        <f t="shared" si="1"/>
        <v>5070.47</v>
      </c>
      <c r="H8" s="58">
        <f>H9+H10+H11+H12</f>
        <v>3664.39</v>
      </c>
      <c r="I8" s="58">
        <f>I9+I10+I11+I12</f>
        <v>875.16</v>
      </c>
      <c r="J8" s="58">
        <f>J9+J10+J11+J12</f>
        <v>439.72</v>
      </c>
      <c r="K8" s="58">
        <f>K9+K10+K11+K12</f>
        <v>91.2</v>
      </c>
      <c r="L8" s="58"/>
      <c r="M8" s="58"/>
      <c r="N8" s="58"/>
    </row>
    <row r="9" ht="19.9" customHeight="true" spans="1:14">
      <c r="A9" s="43" t="s">
        <v>233</v>
      </c>
      <c r="B9" s="43" t="s">
        <v>234</v>
      </c>
      <c r="C9" s="43" t="s">
        <v>228</v>
      </c>
      <c r="D9" s="33" t="s">
        <v>229</v>
      </c>
      <c r="E9" s="5" t="s">
        <v>235</v>
      </c>
      <c r="F9" s="6">
        <f t="shared" si="0"/>
        <v>3755.59</v>
      </c>
      <c r="G9" s="41">
        <f t="shared" si="1"/>
        <v>3755.59</v>
      </c>
      <c r="H9" s="41">
        <v>3664.39</v>
      </c>
      <c r="I9" s="41"/>
      <c r="J9" s="41"/>
      <c r="K9" s="41">
        <v>91.2</v>
      </c>
      <c r="L9" s="6"/>
      <c r="M9" s="41"/>
      <c r="N9" s="41"/>
    </row>
    <row r="10" ht="19.9" customHeight="true" spans="1:14">
      <c r="A10" s="43" t="s">
        <v>226</v>
      </c>
      <c r="B10" s="43" t="s">
        <v>227</v>
      </c>
      <c r="C10" s="43" t="s">
        <v>227</v>
      </c>
      <c r="D10" s="33" t="s">
        <v>229</v>
      </c>
      <c r="E10" s="5" t="s">
        <v>236</v>
      </c>
      <c r="F10" s="6">
        <f t="shared" si="0"/>
        <v>568.37</v>
      </c>
      <c r="G10" s="41">
        <f t="shared" si="1"/>
        <v>568.37</v>
      </c>
      <c r="H10" s="41"/>
      <c r="I10" s="41">
        <v>568.37</v>
      </c>
      <c r="J10" s="41"/>
      <c r="K10" s="41"/>
      <c r="L10" s="6"/>
      <c r="M10" s="41"/>
      <c r="N10" s="41"/>
    </row>
    <row r="11" ht="19.9" customHeight="true" spans="1:14">
      <c r="A11" s="43" t="s">
        <v>226</v>
      </c>
      <c r="B11" s="43" t="s">
        <v>231</v>
      </c>
      <c r="C11" s="43" t="s">
        <v>231</v>
      </c>
      <c r="D11" s="33" t="s">
        <v>229</v>
      </c>
      <c r="E11" s="5" t="s">
        <v>237</v>
      </c>
      <c r="F11" s="6">
        <f t="shared" si="0"/>
        <v>306.79</v>
      </c>
      <c r="G11" s="41">
        <f t="shared" si="1"/>
        <v>306.79</v>
      </c>
      <c r="H11" s="41"/>
      <c r="I11" s="41">
        <v>306.79</v>
      </c>
      <c r="J11" s="41"/>
      <c r="K11" s="41"/>
      <c r="L11" s="6"/>
      <c r="M11" s="41"/>
      <c r="N11" s="41"/>
    </row>
    <row r="12" ht="19.9" customHeight="true" spans="1:14">
      <c r="A12" s="43" t="s">
        <v>238</v>
      </c>
      <c r="B12" s="43" t="s">
        <v>239</v>
      </c>
      <c r="C12" s="43" t="s">
        <v>228</v>
      </c>
      <c r="D12" s="33" t="s">
        <v>229</v>
      </c>
      <c r="E12" s="5" t="s">
        <v>240</v>
      </c>
      <c r="F12" s="6">
        <f t="shared" si="0"/>
        <v>439.72</v>
      </c>
      <c r="G12" s="41">
        <f t="shared" si="1"/>
        <v>439.72</v>
      </c>
      <c r="H12" s="41"/>
      <c r="I12" s="41"/>
      <c r="J12" s="65">
        <f>439.73-0.01</f>
        <v>439.72</v>
      </c>
      <c r="K12" s="41"/>
      <c r="L12" s="6"/>
      <c r="M12" s="41"/>
      <c r="N12" s="4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true"/>
  <pageMargins left="0.0784722222222222" right="0.0784722222222222" top="0.275" bottom="0.275" header="0" footer="0"/>
  <pageSetup paperSize="9" orientation="landscape" horizontalDpi="600"/>
  <headerFooter>
    <oddFooter>&amp;C第 &amp;P 页，共 &amp;N 页</oddFooter>
  </headerFooter>
  <ignoredErrors>
    <ignoredError sqref="L6:L7" formula="true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showZeros="0" workbookViewId="0">
      <selection activeCell="A1" sqref="$A1:$XFD1048576"/>
    </sheetView>
  </sheetViews>
  <sheetFormatPr defaultColWidth="10" defaultRowHeight="13.5"/>
  <cols>
    <col min="1" max="3" width="4.10833333333333" customWidth="true"/>
    <col min="4" max="4" width="8" customWidth="true"/>
    <col min="5" max="5" width="12.8916666666667" customWidth="true"/>
    <col min="6" max="6" width="8.225" customWidth="true"/>
    <col min="7" max="11" width="7.69166666666667" customWidth="true"/>
    <col min="12" max="12" width="6.775" customWidth="true"/>
    <col min="13" max="13" width="7.69166666666667" customWidth="true"/>
    <col min="14" max="14" width="5.10833333333333" customWidth="true"/>
    <col min="15" max="15" width="7.69166666666667" customWidth="true"/>
    <col min="16" max="16" width="5.10833333333333" customWidth="true"/>
    <col min="17" max="17" width="6.225" customWidth="true"/>
    <col min="18" max="18" width="6.44166666666667" customWidth="true"/>
    <col min="19" max="19" width="6.225" customWidth="true"/>
    <col min="20" max="21" width="3.775" customWidth="true"/>
    <col min="22" max="22" width="6.10833333333333" customWidth="true"/>
    <col min="23" max="23" width="9.76666666666667" customWidth="true"/>
  </cols>
  <sheetData>
    <row r="1" customFormat="true" ht="14.3" customHeight="true" spans="1:22">
      <c r="A1" s="1"/>
      <c r="T1" s="64" t="s">
        <v>382</v>
      </c>
      <c r="U1" s="64"/>
      <c r="V1" s="64"/>
    </row>
    <row r="2" customFormat="true" ht="43.7" customHeight="true" spans="1:22">
      <c r="A2" s="24" t="s">
        <v>15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customFormat="true" ht="21.1" customHeight="true" spans="1:22">
      <c r="A3" s="59" t="s">
        <v>383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</row>
    <row r="4" customFormat="true" ht="23.35" customHeight="true" spans="1:22">
      <c r="A4" s="48" t="s">
        <v>205</v>
      </c>
      <c r="B4" s="48"/>
      <c r="C4" s="48"/>
      <c r="D4" s="48" t="s">
        <v>206</v>
      </c>
      <c r="E4" s="48" t="s">
        <v>207</v>
      </c>
      <c r="F4" s="48" t="s">
        <v>251</v>
      </c>
      <c r="G4" s="48" t="s">
        <v>384</v>
      </c>
      <c r="H4" s="48"/>
      <c r="I4" s="48"/>
      <c r="J4" s="48"/>
      <c r="K4" s="48"/>
      <c r="L4" s="48" t="s">
        <v>385</v>
      </c>
      <c r="M4" s="48"/>
      <c r="N4" s="48"/>
      <c r="O4" s="48"/>
      <c r="P4" s="48"/>
      <c r="Q4" s="48"/>
      <c r="R4" s="48" t="s">
        <v>379</v>
      </c>
      <c r="S4" s="48" t="s">
        <v>386</v>
      </c>
      <c r="T4" s="48"/>
      <c r="U4" s="48"/>
      <c r="V4" s="48"/>
    </row>
    <row r="5" customFormat="true" ht="48.95" customHeight="true" spans="1:22">
      <c r="A5" s="48" t="s">
        <v>223</v>
      </c>
      <c r="B5" s="48" t="s">
        <v>224</v>
      </c>
      <c r="C5" s="48" t="s">
        <v>225</v>
      </c>
      <c r="D5" s="48"/>
      <c r="E5" s="48"/>
      <c r="F5" s="48"/>
      <c r="G5" s="48" t="s">
        <v>136</v>
      </c>
      <c r="H5" s="48" t="s">
        <v>387</v>
      </c>
      <c r="I5" s="48" t="s">
        <v>388</v>
      </c>
      <c r="J5" s="48" t="s">
        <v>389</v>
      </c>
      <c r="K5" s="48" t="s">
        <v>390</v>
      </c>
      <c r="L5" s="48" t="s">
        <v>136</v>
      </c>
      <c r="M5" s="48" t="s">
        <v>391</v>
      </c>
      <c r="N5" s="48" t="s">
        <v>392</v>
      </c>
      <c r="O5" s="48" t="s">
        <v>393</v>
      </c>
      <c r="P5" s="48" t="s">
        <v>394</v>
      </c>
      <c r="Q5" s="48" t="s">
        <v>395</v>
      </c>
      <c r="R5" s="48"/>
      <c r="S5" s="48" t="s">
        <v>136</v>
      </c>
      <c r="T5" s="48" t="s">
        <v>396</v>
      </c>
      <c r="U5" s="48" t="s">
        <v>397</v>
      </c>
      <c r="V5" s="48" t="s">
        <v>380</v>
      </c>
    </row>
    <row r="6" customFormat="true" ht="19.9" customHeight="true" spans="1:22">
      <c r="A6" s="51"/>
      <c r="B6" s="51"/>
      <c r="C6" s="51"/>
      <c r="D6" s="51"/>
      <c r="E6" s="51" t="s">
        <v>136</v>
      </c>
      <c r="F6" s="62">
        <f>G6+L6+R6+S6</f>
        <v>5070.47</v>
      </c>
      <c r="G6" s="62">
        <f t="shared" ref="G6:G12" si="0">SUM(H6:K6)</f>
        <v>3664.39</v>
      </c>
      <c r="H6" s="62">
        <f t="shared" ref="H6:K6" si="1">H7</f>
        <v>1366.37</v>
      </c>
      <c r="I6" s="62">
        <f t="shared" si="1"/>
        <v>642.78</v>
      </c>
      <c r="J6" s="62">
        <f t="shared" si="1"/>
        <v>1542.59</v>
      </c>
      <c r="K6" s="62">
        <f t="shared" si="1"/>
        <v>112.65</v>
      </c>
      <c r="L6" s="62">
        <f t="shared" ref="L6:L8" si="2">SUM(M6:Q6)</f>
        <v>875.16</v>
      </c>
      <c r="M6" s="62">
        <f t="shared" ref="M6:R6" si="3">M7</f>
        <v>568.37</v>
      </c>
      <c r="N6" s="62">
        <f t="shared" si="3"/>
        <v>0</v>
      </c>
      <c r="O6" s="62">
        <f t="shared" si="3"/>
        <v>274.5</v>
      </c>
      <c r="P6" s="62">
        <f t="shared" si="3"/>
        <v>0</v>
      </c>
      <c r="Q6" s="62">
        <f t="shared" si="3"/>
        <v>32.29</v>
      </c>
      <c r="R6" s="62">
        <f t="shared" si="3"/>
        <v>439.72</v>
      </c>
      <c r="S6" s="62">
        <f>T6+U6+V6</f>
        <v>91.2</v>
      </c>
      <c r="T6" s="62">
        <f t="shared" ref="T6:V6" si="4">T7</f>
        <v>0</v>
      </c>
      <c r="U6" s="62">
        <f t="shared" si="4"/>
        <v>0</v>
      </c>
      <c r="V6" s="62">
        <f t="shared" si="4"/>
        <v>91.2</v>
      </c>
    </row>
    <row r="7" customFormat="true" ht="19.9" customHeight="true" spans="1:22">
      <c r="A7" s="60"/>
      <c r="B7" s="60"/>
      <c r="C7" s="60"/>
      <c r="D7" s="61" t="s">
        <v>154</v>
      </c>
      <c r="E7" s="61" t="s">
        <v>155</v>
      </c>
      <c r="F7" s="63">
        <f t="shared" ref="F6:F12" si="5">G7+L7+R7+S7</f>
        <v>5070.47</v>
      </c>
      <c r="G7" s="63">
        <f t="shared" si="0"/>
        <v>3664.39</v>
      </c>
      <c r="H7" s="63">
        <f t="shared" ref="H7:K7" si="6">H8</f>
        <v>1366.37</v>
      </c>
      <c r="I7" s="63">
        <f t="shared" si="6"/>
        <v>642.78</v>
      </c>
      <c r="J7" s="63">
        <f t="shared" si="6"/>
        <v>1542.59</v>
      </c>
      <c r="K7" s="63">
        <f t="shared" si="6"/>
        <v>112.65</v>
      </c>
      <c r="L7" s="63">
        <f t="shared" si="2"/>
        <v>875.16</v>
      </c>
      <c r="M7" s="63">
        <f t="shared" ref="M7:R7" si="7">M8</f>
        <v>568.37</v>
      </c>
      <c r="N7" s="63">
        <f t="shared" si="7"/>
        <v>0</v>
      </c>
      <c r="O7" s="63">
        <f t="shared" si="7"/>
        <v>274.5</v>
      </c>
      <c r="P7" s="63">
        <f t="shared" si="7"/>
        <v>0</v>
      </c>
      <c r="Q7" s="63">
        <f t="shared" si="7"/>
        <v>32.29</v>
      </c>
      <c r="R7" s="63">
        <f t="shared" si="7"/>
        <v>439.72</v>
      </c>
      <c r="S7" s="63">
        <f>T7+U7+V7</f>
        <v>91.2</v>
      </c>
      <c r="T7" s="63">
        <f>T8</f>
        <v>0</v>
      </c>
      <c r="U7" s="63"/>
      <c r="V7" s="63">
        <f>V8</f>
        <v>91.2</v>
      </c>
    </row>
    <row r="8" customFormat="true" ht="19.9" customHeight="true" spans="1:22">
      <c r="A8" s="31"/>
      <c r="B8" s="31"/>
      <c r="C8" s="31"/>
      <c r="D8" s="34" t="s">
        <v>156</v>
      </c>
      <c r="E8" s="34" t="s">
        <v>157</v>
      </c>
      <c r="F8" s="28">
        <f t="shared" si="5"/>
        <v>5070.47</v>
      </c>
      <c r="G8" s="28">
        <f t="shared" si="0"/>
        <v>3664.39</v>
      </c>
      <c r="H8" s="28">
        <f t="shared" ref="H8:K8" si="8">SUM(H9:H12)</f>
        <v>1366.37</v>
      </c>
      <c r="I8" s="28">
        <f t="shared" si="8"/>
        <v>642.78</v>
      </c>
      <c r="J8" s="28">
        <f t="shared" si="8"/>
        <v>1542.59</v>
      </c>
      <c r="K8" s="28">
        <f t="shared" si="8"/>
        <v>112.65</v>
      </c>
      <c r="L8" s="28">
        <f t="shared" si="2"/>
        <v>875.16</v>
      </c>
      <c r="M8" s="28">
        <f t="shared" ref="M8:Q8" si="9">SUM(M9:M12)</f>
        <v>568.37</v>
      </c>
      <c r="N8" s="28">
        <f t="shared" si="9"/>
        <v>0</v>
      </c>
      <c r="O8" s="28">
        <f t="shared" si="9"/>
        <v>274.5</v>
      </c>
      <c r="P8" s="28">
        <f t="shared" si="9"/>
        <v>0</v>
      </c>
      <c r="Q8" s="28">
        <f t="shared" si="9"/>
        <v>32.29</v>
      </c>
      <c r="R8" s="28">
        <v>439.72</v>
      </c>
      <c r="S8" s="28">
        <v>91.2</v>
      </c>
      <c r="T8" s="28"/>
      <c r="U8" s="28"/>
      <c r="V8" s="28">
        <f>SUM(V9:V12)</f>
        <v>91.2</v>
      </c>
    </row>
    <row r="9" customFormat="true" ht="19.9" customHeight="true" spans="1:22">
      <c r="A9" s="43" t="s">
        <v>233</v>
      </c>
      <c r="B9" s="43" t="s">
        <v>234</v>
      </c>
      <c r="C9" s="43" t="s">
        <v>228</v>
      </c>
      <c r="D9" s="33" t="s">
        <v>229</v>
      </c>
      <c r="E9" s="5" t="s">
        <v>235</v>
      </c>
      <c r="F9" s="6">
        <f t="shared" si="5"/>
        <v>3755.59</v>
      </c>
      <c r="G9" s="41">
        <f t="shared" si="0"/>
        <v>3664.39</v>
      </c>
      <c r="H9" s="41">
        <v>1366.37</v>
      </c>
      <c r="I9" s="41">
        <v>642.78</v>
      </c>
      <c r="J9" s="41">
        <v>1542.59</v>
      </c>
      <c r="K9" s="41">
        <v>112.65</v>
      </c>
      <c r="L9" s="6"/>
      <c r="M9" s="41"/>
      <c r="N9" s="41"/>
      <c r="O9" s="41"/>
      <c r="P9" s="41"/>
      <c r="Q9" s="41"/>
      <c r="R9" s="41"/>
      <c r="S9" s="6">
        <v>91.2</v>
      </c>
      <c r="T9" s="41"/>
      <c r="U9" s="41"/>
      <c r="V9" s="41">
        <v>91.2</v>
      </c>
    </row>
    <row r="10" customFormat="true" ht="19.9" customHeight="true" spans="1:22">
      <c r="A10" s="43" t="s">
        <v>226</v>
      </c>
      <c r="B10" s="43" t="s">
        <v>227</v>
      </c>
      <c r="C10" s="43" t="s">
        <v>227</v>
      </c>
      <c r="D10" s="33" t="s">
        <v>229</v>
      </c>
      <c r="E10" s="5" t="s">
        <v>236</v>
      </c>
      <c r="F10" s="6">
        <f t="shared" si="5"/>
        <v>568.372429</v>
      </c>
      <c r="G10" s="41">
        <f t="shared" si="0"/>
        <v>0</v>
      </c>
      <c r="H10" s="41"/>
      <c r="I10" s="41"/>
      <c r="J10" s="41"/>
      <c r="K10" s="41"/>
      <c r="L10" s="6">
        <v>568.372429</v>
      </c>
      <c r="M10" s="41">
        <v>568.37</v>
      </c>
      <c r="N10" s="41"/>
      <c r="O10" s="41"/>
      <c r="P10" s="41"/>
      <c r="Q10" s="41"/>
      <c r="R10" s="41"/>
      <c r="S10" s="6"/>
      <c r="T10" s="41"/>
      <c r="U10" s="41"/>
      <c r="V10" s="41"/>
    </row>
    <row r="11" customFormat="true" ht="19.9" customHeight="true" spans="1:22">
      <c r="A11" s="43" t="s">
        <v>226</v>
      </c>
      <c r="B11" s="43" t="s">
        <v>231</v>
      </c>
      <c r="C11" s="43" t="s">
        <v>231</v>
      </c>
      <c r="D11" s="33" t="s">
        <v>229</v>
      </c>
      <c r="E11" s="5" t="s">
        <v>237</v>
      </c>
      <c r="F11" s="6">
        <f t="shared" si="5"/>
        <v>306.791936</v>
      </c>
      <c r="G11" s="41">
        <f t="shared" si="0"/>
        <v>0</v>
      </c>
      <c r="H11" s="41"/>
      <c r="I11" s="41"/>
      <c r="J11" s="41"/>
      <c r="K11" s="41"/>
      <c r="L11" s="6">
        <v>306.791936</v>
      </c>
      <c r="M11" s="41"/>
      <c r="N11" s="41"/>
      <c r="O11" s="41">
        <v>274.5</v>
      </c>
      <c r="P11" s="41"/>
      <c r="Q11" s="41">
        <v>32.29</v>
      </c>
      <c r="R11" s="41"/>
      <c r="S11" s="6"/>
      <c r="T11" s="41"/>
      <c r="U11" s="41"/>
      <c r="V11" s="41"/>
    </row>
    <row r="12" customFormat="true" ht="19.9" customHeight="true" spans="1:22">
      <c r="A12" s="43" t="s">
        <v>238</v>
      </c>
      <c r="B12" s="43" t="s">
        <v>239</v>
      </c>
      <c r="C12" s="43" t="s">
        <v>228</v>
      </c>
      <c r="D12" s="33" t="s">
        <v>229</v>
      </c>
      <c r="E12" s="5" t="s">
        <v>240</v>
      </c>
      <c r="F12" s="6">
        <f t="shared" si="5"/>
        <v>439.72</v>
      </c>
      <c r="G12" s="41">
        <f t="shared" si="0"/>
        <v>0</v>
      </c>
      <c r="H12" s="41"/>
      <c r="I12" s="41"/>
      <c r="J12" s="41"/>
      <c r="K12" s="41"/>
      <c r="L12" s="6"/>
      <c r="M12" s="41"/>
      <c r="N12" s="41"/>
      <c r="O12" s="41"/>
      <c r="P12" s="41"/>
      <c r="Q12" s="41"/>
      <c r="R12" s="41">
        <v>439.72</v>
      </c>
      <c r="S12" s="6"/>
      <c r="T12" s="41"/>
      <c r="U12" s="41"/>
      <c r="V12" s="41"/>
    </row>
  </sheetData>
  <mergeCells count="11">
    <mergeCell ref="T1:V1"/>
    <mergeCell ref="A2:V2"/>
    <mergeCell ref="A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true"/>
  <pageMargins left="0.554861111111111" right="0.554861111111111" top="1" bottom="1" header="0.5" footer="0.5"/>
  <pageSetup paperSize="9" scale="9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I15" sqref="I15"/>
    </sheetView>
  </sheetViews>
  <sheetFormatPr defaultColWidth="10" defaultRowHeight="13.5"/>
  <cols>
    <col min="1" max="1" width="4.75" customWidth="true"/>
    <col min="2" max="2" width="5.83333333333333" customWidth="true"/>
    <col min="3" max="3" width="7.6" customWidth="true"/>
    <col min="4" max="4" width="12.4833333333333" customWidth="true"/>
    <col min="5" max="5" width="29.85" customWidth="true"/>
    <col min="6" max="6" width="16.4166666666667" customWidth="true"/>
    <col min="7" max="7" width="13.4333333333333" customWidth="true"/>
    <col min="8" max="8" width="11.1333333333333" customWidth="true"/>
    <col min="9" max="9" width="12.075" customWidth="true"/>
    <col min="10" max="10" width="11.9416666666667" customWidth="true"/>
    <col min="11" max="11" width="11.5333333333333" customWidth="true"/>
    <col min="12" max="12" width="9.76666666666667" customWidth="true"/>
  </cols>
  <sheetData>
    <row r="1" ht="14.3" customHeight="true" spans="1:11">
      <c r="A1" s="1"/>
      <c r="K1" s="29" t="s">
        <v>398</v>
      </c>
    </row>
    <row r="2" ht="40.7" customHeight="true" spans="1:11">
      <c r="A2" s="30" t="s">
        <v>16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5.8" customHeight="true" spans="1:11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17" t="s">
        <v>31</v>
      </c>
      <c r="K3" s="17"/>
    </row>
    <row r="4" ht="20.35" customHeight="true" spans="1:11">
      <c r="A4" s="4" t="s">
        <v>205</v>
      </c>
      <c r="B4" s="4"/>
      <c r="C4" s="4"/>
      <c r="D4" s="4" t="s">
        <v>206</v>
      </c>
      <c r="E4" s="4" t="s">
        <v>207</v>
      </c>
      <c r="F4" s="4" t="s">
        <v>399</v>
      </c>
      <c r="G4" s="4" t="s">
        <v>400</v>
      </c>
      <c r="H4" s="4" t="s">
        <v>401</v>
      </c>
      <c r="I4" s="4" t="s">
        <v>402</v>
      </c>
      <c r="J4" s="4" t="s">
        <v>403</v>
      </c>
      <c r="K4" s="4" t="s">
        <v>404</v>
      </c>
    </row>
    <row r="5" ht="20.35" customHeight="true" spans="1:11">
      <c r="A5" s="4" t="s">
        <v>223</v>
      </c>
      <c r="B5" s="4" t="s">
        <v>224</v>
      </c>
      <c r="C5" s="4" t="s">
        <v>225</v>
      </c>
      <c r="D5" s="4"/>
      <c r="E5" s="4"/>
      <c r="F5" s="4"/>
      <c r="G5" s="4"/>
      <c r="H5" s="4"/>
      <c r="I5" s="4"/>
      <c r="J5" s="4"/>
      <c r="K5" s="4"/>
    </row>
    <row r="6" ht="19.9" customHeight="true" spans="1:11">
      <c r="A6" s="31"/>
      <c r="B6" s="31"/>
      <c r="C6" s="31"/>
      <c r="D6" s="31"/>
      <c r="E6" s="31" t="s">
        <v>136</v>
      </c>
      <c r="F6" s="28">
        <f>SUM(G6:J6)</f>
        <v>1254.708964</v>
      </c>
      <c r="G6" s="28">
        <f>G7</f>
        <v>1.66</v>
      </c>
      <c r="H6" s="28"/>
      <c r="I6" s="28"/>
      <c r="J6" s="28">
        <f>J7</f>
        <v>1253.048964</v>
      </c>
      <c r="K6" s="28"/>
    </row>
    <row r="7" ht="19.9" customHeight="true" spans="1:11">
      <c r="A7" s="31"/>
      <c r="B7" s="31"/>
      <c r="C7" s="31"/>
      <c r="D7" s="27" t="s">
        <v>154</v>
      </c>
      <c r="E7" s="27" t="s">
        <v>155</v>
      </c>
      <c r="F7" s="28">
        <f>F8</f>
        <v>1254.708964</v>
      </c>
      <c r="G7" s="28">
        <f>G8</f>
        <v>1.66</v>
      </c>
      <c r="H7" s="28"/>
      <c r="I7" s="28"/>
      <c r="J7" s="28">
        <f>J8</f>
        <v>1253.048964</v>
      </c>
      <c r="K7" s="28"/>
    </row>
    <row r="8" ht="19.9" customHeight="true" spans="1:11">
      <c r="A8" s="31"/>
      <c r="B8" s="31"/>
      <c r="C8" s="31"/>
      <c r="D8" s="34" t="s">
        <v>156</v>
      </c>
      <c r="E8" s="34" t="s">
        <v>157</v>
      </c>
      <c r="F8" s="28">
        <f>SUM(G8:J8)</f>
        <v>1254.708964</v>
      </c>
      <c r="G8" s="28">
        <f>G10</f>
        <v>1.66</v>
      </c>
      <c r="H8" s="28"/>
      <c r="I8" s="28"/>
      <c r="J8" s="28">
        <v>1253.048964</v>
      </c>
      <c r="K8" s="28"/>
    </row>
    <row r="9" ht="19.9" customHeight="true" spans="1:11">
      <c r="A9" s="43" t="s">
        <v>226</v>
      </c>
      <c r="B9" s="43" t="s">
        <v>227</v>
      </c>
      <c r="C9" s="43" t="s">
        <v>228</v>
      </c>
      <c r="D9" s="33" t="s">
        <v>229</v>
      </c>
      <c r="E9" s="5" t="s">
        <v>230</v>
      </c>
      <c r="F9" s="6">
        <f>SUM(G9:J9)</f>
        <v>1253.05</v>
      </c>
      <c r="G9" s="41"/>
      <c r="H9" s="41"/>
      <c r="I9" s="41"/>
      <c r="J9" s="41">
        <v>1253.05</v>
      </c>
      <c r="K9" s="41"/>
    </row>
    <row r="10" ht="19.9" customHeight="true" spans="1:11">
      <c r="A10" s="43" t="s">
        <v>226</v>
      </c>
      <c r="B10" s="43" t="s">
        <v>227</v>
      </c>
      <c r="C10" s="43" t="s">
        <v>231</v>
      </c>
      <c r="D10" s="33" t="s">
        <v>229</v>
      </c>
      <c r="E10" s="5" t="s">
        <v>232</v>
      </c>
      <c r="F10" s="6">
        <f>SUM(G10:J10)</f>
        <v>1.66</v>
      </c>
      <c r="G10" s="41">
        <v>1.66</v>
      </c>
      <c r="H10" s="41"/>
      <c r="I10" s="41"/>
      <c r="J10" s="41"/>
      <c r="K10" s="41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K8" sqref="K8"/>
    </sheetView>
  </sheetViews>
  <sheetFormatPr defaultColWidth="10" defaultRowHeight="13.5"/>
  <cols>
    <col min="1" max="1" width="4.75" customWidth="true"/>
    <col min="2" max="2" width="5.425" customWidth="true"/>
    <col min="3" max="3" width="5.975" customWidth="true"/>
    <col min="4" max="4" width="9.76666666666667" customWidth="true"/>
    <col min="5" max="5" width="20.0833333333333" customWidth="true"/>
    <col min="6" max="6" width="7.775" customWidth="true"/>
    <col min="7" max="18" width="7.69166666666667" customWidth="true"/>
    <col min="19" max="19" width="9.76666666666667" customWidth="true"/>
  </cols>
  <sheetData>
    <row r="1" ht="14.3" customHeight="true" spans="1:18">
      <c r="A1" s="1"/>
      <c r="Q1" s="29" t="s">
        <v>405</v>
      </c>
      <c r="R1" s="29"/>
    </row>
    <row r="2" ht="35.4" customHeight="true" spans="1:18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ht="21.1" customHeight="true" spans="1:18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17" t="s">
        <v>31</v>
      </c>
      <c r="R3" s="17"/>
    </row>
    <row r="4" ht="21.1" customHeight="true" spans="1:18">
      <c r="A4" s="4" t="s">
        <v>205</v>
      </c>
      <c r="B4" s="4"/>
      <c r="C4" s="4"/>
      <c r="D4" s="4" t="s">
        <v>206</v>
      </c>
      <c r="E4" s="4" t="s">
        <v>207</v>
      </c>
      <c r="F4" s="4" t="s">
        <v>399</v>
      </c>
      <c r="G4" s="4" t="s">
        <v>406</v>
      </c>
      <c r="H4" s="4" t="s">
        <v>407</v>
      </c>
      <c r="I4" s="4" t="s">
        <v>408</v>
      </c>
      <c r="J4" s="4" t="s">
        <v>409</v>
      </c>
      <c r="K4" s="4" t="s">
        <v>410</v>
      </c>
      <c r="L4" s="4" t="s">
        <v>411</v>
      </c>
      <c r="M4" s="4" t="s">
        <v>412</v>
      </c>
      <c r="N4" s="4" t="s">
        <v>401</v>
      </c>
      <c r="O4" s="4" t="s">
        <v>413</v>
      </c>
      <c r="P4" s="4" t="s">
        <v>414</v>
      </c>
      <c r="Q4" s="4" t="s">
        <v>402</v>
      </c>
      <c r="R4" s="4" t="s">
        <v>404</v>
      </c>
    </row>
    <row r="5" ht="18.8" customHeight="true" spans="1:18">
      <c r="A5" s="4" t="s">
        <v>223</v>
      </c>
      <c r="B5" s="4" t="s">
        <v>224</v>
      </c>
      <c r="C5" s="4" t="s">
        <v>225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19.9" customHeight="true" spans="1:18">
      <c r="A6" s="31"/>
      <c r="B6" s="31"/>
      <c r="C6" s="31"/>
      <c r="D6" s="31"/>
      <c r="E6" s="31" t="s">
        <v>136</v>
      </c>
      <c r="F6" s="28">
        <f>H6+K6</f>
        <v>1254.708964</v>
      </c>
      <c r="G6" s="28"/>
      <c r="H6" s="28">
        <f>H7</f>
        <v>1253.048964</v>
      </c>
      <c r="I6" s="28"/>
      <c r="J6" s="28"/>
      <c r="K6" s="28">
        <f>K7</f>
        <v>1.66</v>
      </c>
      <c r="L6" s="28"/>
      <c r="M6" s="28"/>
      <c r="N6" s="28"/>
      <c r="O6" s="28"/>
      <c r="P6" s="28"/>
      <c r="Q6" s="28"/>
      <c r="R6" s="28"/>
    </row>
    <row r="7" ht="19.9" customHeight="true" spans="1:18">
      <c r="A7" s="31"/>
      <c r="B7" s="31"/>
      <c r="C7" s="31"/>
      <c r="D7" s="27" t="s">
        <v>154</v>
      </c>
      <c r="E7" s="27" t="s">
        <v>155</v>
      </c>
      <c r="F7" s="28">
        <f>H7+K7</f>
        <v>1254.708964</v>
      </c>
      <c r="G7" s="28"/>
      <c r="H7" s="28">
        <f>H8</f>
        <v>1253.048964</v>
      </c>
      <c r="I7" s="28"/>
      <c r="J7" s="28"/>
      <c r="K7" s="28">
        <f>K8</f>
        <v>1.66</v>
      </c>
      <c r="L7" s="28"/>
      <c r="M7" s="28"/>
      <c r="N7" s="28"/>
      <c r="O7" s="28"/>
      <c r="P7" s="28"/>
      <c r="Q7" s="28"/>
      <c r="R7" s="28"/>
    </row>
    <row r="8" ht="19.9" customHeight="true" spans="1:18">
      <c r="A8" s="31"/>
      <c r="B8" s="31"/>
      <c r="C8" s="31"/>
      <c r="D8" s="34" t="s">
        <v>156</v>
      </c>
      <c r="E8" s="34" t="s">
        <v>157</v>
      </c>
      <c r="F8" s="28">
        <f>H8+K8</f>
        <v>1254.708964</v>
      </c>
      <c r="G8" s="28"/>
      <c r="H8" s="28">
        <f>H9</f>
        <v>1253.048964</v>
      </c>
      <c r="I8" s="28"/>
      <c r="J8" s="28"/>
      <c r="K8" s="28">
        <v>1.66</v>
      </c>
      <c r="L8" s="28"/>
      <c r="M8" s="28"/>
      <c r="N8" s="28"/>
      <c r="O8" s="28"/>
      <c r="P8" s="28"/>
      <c r="Q8" s="28"/>
      <c r="R8" s="28"/>
    </row>
    <row r="9" ht="19.9" customHeight="true" spans="1:18">
      <c r="A9" s="43" t="s">
        <v>226</v>
      </c>
      <c r="B9" s="43" t="s">
        <v>227</v>
      </c>
      <c r="C9" s="43" t="s">
        <v>228</v>
      </c>
      <c r="D9" s="33" t="s">
        <v>229</v>
      </c>
      <c r="E9" s="5" t="s">
        <v>230</v>
      </c>
      <c r="F9" s="6">
        <v>1253.048964</v>
      </c>
      <c r="G9" s="41"/>
      <c r="H9" s="41">
        <v>1253.048964</v>
      </c>
      <c r="I9" s="41"/>
      <c r="J9" s="41"/>
      <c r="K9" s="41"/>
      <c r="L9" s="41"/>
      <c r="M9" s="41"/>
      <c r="N9" s="41"/>
      <c r="O9" s="41"/>
      <c r="P9" s="41"/>
      <c r="Q9" s="41"/>
      <c r="R9" s="41"/>
    </row>
    <row r="10" ht="19.9" customHeight="true" spans="1:18">
      <c r="A10" s="43" t="s">
        <v>226</v>
      </c>
      <c r="B10" s="43" t="s">
        <v>227</v>
      </c>
      <c r="C10" s="43" t="s">
        <v>231</v>
      </c>
      <c r="D10" s="33" t="s">
        <v>229</v>
      </c>
      <c r="E10" s="5" t="s">
        <v>232</v>
      </c>
      <c r="F10" s="41">
        <v>1.66</v>
      </c>
      <c r="G10" s="41"/>
      <c r="H10" s="41"/>
      <c r="I10" s="41"/>
      <c r="J10" s="41"/>
      <c r="K10" s="41">
        <v>1.66</v>
      </c>
      <c r="L10" s="41"/>
      <c r="M10" s="41"/>
      <c r="N10" s="41"/>
      <c r="O10" s="41"/>
      <c r="P10" s="41"/>
      <c r="Q10" s="41"/>
      <c r="R10" s="41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true"/>
  <pageMargins left="0.0780000016093254" right="0.0780000016093254" top="0.0780000016093254" bottom="0.0780000016093254" header="0" footer="0"/>
  <pageSetup paperSize="9" scale="95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O14" sqref="O14"/>
    </sheetView>
  </sheetViews>
  <sheetFormatPr defaultColWidth="10" defaultRowHeight="13.5"/>
  <cols>
    <col min="1" max="1" width="3.66666666666667" customWidth="true"/>
    <col min="2" max="2" width="4.60833333333333" customWidth="true"/>
    <col min="3" max="3" width="5.28333333333333" customWidth="true"/>
    <col min="4" max="4" width="7.05833333333333" customWidth="true"/>
    <col min="5" max="5" width="12.225" customWidth="true"/>
    <col min="6" max="6" width="9.63333333333333" customWidth="true"/>
    <col min="7" max="7" width="8.41666666666667" customWidth="true"/>
    <col min="8" max="17" width="7.175" customWidth="true"/>
    <col min="18" max="18" width="8.55" customWidth="true"/>
    <col min="19" max="20" width="7.175" customWidth="true"/>
    <col min="21" max="21" width="9.76666666666667" customWidth="true"/>
  </cols>
  <sheetData>
    <row r="1" ht="14.3" customHeight="true" spans="1:20">
      <c r="A1" s="1"/>
      <c r="S1" s="29" t="s">
        <v>415</v>
      </c>
      <c r="T1" s="29"/>
    </row>
    <row r="2" ht="31.65" customHeight="true" spans="1:20">
      <c r="A2" s="30" t="s">
        <v>18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21.1" customHeight="true" spans="1:20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17" t="s">
        <v>31</v>
      </c>
      <c r="T3" s="17"/>
    </row>
    <row r="4" ht="24.85" customHeight="true" spans="1:20">
      <c r="A4" s="4" t="s">
        <v>205</v>
      </c>
      <c r="B4" s="4"/>
      <c r="C4" s="4"/>
      <c r="D4" s="4" t="s">
        <v>206</v>
      </c>
      <c r="E4" s="4" t="s">
        <v>207</v>
      </c>
      <c r="F4" s="4" t="s">
        <v>399</v>
      </c>
      <c r="G4" s="4" t="s">
        <v>210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213</v>
      </c>
      <c r="S4" s="4"/>
      <c r="T4" s="4"/>
    </row>
    <row r="5" ht="31.65" customHeight="true" spans="1:20">
      <c r="A5" s="4" t="s">
        <v>223</v>
      </c>
      <c r="B5" s="4" t="s">
        <v>224</v>
      </c>
      <c r="C5" s="4" t="s">
        <v>225</v>
      </c>
      <c r="D5" s="4"/>
      <c r="E5" s="4"/>
      <c r="F5" s="4"/>
      <c r="G5" s="4" t="s">
        <v>136</v>
      </c>
      <c r="H5" s="4" t="s">
        <v>416</v>
      </c>
      <c r="I5" s="4" t="s">
        <v>417</v>
      </c>
      <c r="J5" s="4" t="s">
        <v>418</v>
      </c>
      <c r="K5" s="4" t="s">
        <v>419</v>
      </c>
      <c r="L5" s="4" t="s">
        <v>420</v>
      </c>
      <c r="M5" s="4" t="s">
        <v>421</v>
      </c>
      <c r="N5" s="4" t="s">
        <v>422</v>
      </c>
      <c r="O5" s="4" t="s">
        <v>423</v>
      </c>
      <c r="P5" s="4" t="s">
        <v>424</v>
      </c>
      <c r="Q5" s="4" t="s">
        <v>425</v>
      </c>
      <c r="R5" s="4" t="s">
        <v>136</v>
      </c>
      <c r="S5" s="4" t="s">
        <v>330</v>
      </c>
      <c r="T5" s="4" t="s">
        <v>381</v>
      </c>
    </row>
    <row r="6" ht="19.9" customHeight="true" spans="1:20">
      <c r="A6" s="31"/>
      <c r="B6" s="31"/>
      <c r="C6" s="31"/>
      <c r="D6" s="31"/>
      <c r="E6" s="31" t="s">
        <v>136</v>
      </c>
      <c r="F6" s="58">
        <f>F7</f>
        <v>1296.87</v>
      </c>
      <c r="G6" s="58">
        <v>1296.87</v>
      </c>
      <c r="H6" s="58">
        <v>857.642</v>
      </c>
      <c r="I6" s="58">
        <v>15</v>
      </c>
      <c r="J6" s="58">
        <v>45</v>
      </c>
      <c r="K6" s="58">
        <v>2.5</v>
      </c>
      <c r="L6" s="58">
        <v>104.87</v>
      </c>
      <c r="M6" s="58">
        <v>15</v>
      </c>
      <c r="N6" s="58"/>
      <c r="O6" s="58">
        <v>45</v>
      </c>
      <c r="P6" s="58">
        <v>40</v>
      </c>
      <c r="Q6" s="58">
        <v>171.858</v>
      </c>
      <c r="R6" s="58"/>
      <c r="S6" s="58"/>
      <c r="T6" s="58"/>
    </row>
    <row r="7" ht="19.9" customHeight="true" spans="1:20">
      <c r="A7" s="31"/>
      <c r="B7" s="31"/>
      <c r="C7" s="31"/>
      <c r="D7" s="27" t="s">
        <v>154</v>
      </c>
      <c r="E7" s="27" t="s">
        <v>155</v>
      </c>
      <c r="F7" s="58">
        <f>F8</f>
        <v>1296.87</v>
      </c>
      <c r="G7" s="58">
        <v>1296.87</v>
      </c>
      <c r="H7" s="58">
        <v>857.642</v>
      </c>
      <c r="I7" s="58">
        <v>15</v>
      </c>
      <c r="J7" s="58">
        <v>45</v>
      </c>
      <c r="K7" s="58">
        <v>2.5</v>
      </c>
      <c r="L7" s="58">
        <v>104.87</v>
      </c>
      <c r="M7" s="58">
        <v>15</v>
      </c>
      <c r="N7" s="58"/>
      <c r="O7" s="58">
        <v>45</v>
      </c>
      <c r="P7" s="58">
        <v>40</v>
      </c>
      <c r="Q7" s="58">
        <v>171.858</v>
      </c>
      <c r="R7" s="58"/>
      <c r="S7" s="58"/>
      <c r="T7" s="58"/>
    </row>
    <row r="8" ht="19.9" customHeight="true" spans="1:20">
      <c r="A8" s="31"/>
      <c r="B8" s="31"/>
      <c r="C8" s="31"/>
      <c r="D8" s="34" t="s">
        <v>156</v>
      </c>
      <c r="E8" s="34" t="s">
        <v>157</v>
      </c>
      <c r="F8" s="58">
        <f>SUM(G8,R8)</f>
        <v>1296.87</v>
      </c>
      <c r="G8" s="58">
        <v>1296.87</v>
      </c>
      <c r="H8" s="58">
        <v>857.642</v>
      </c>
      <c r="I8" s="58">
        <v>15</v>
      </c>
      <c r="J8" s="58">
        <v>45</v>
      </c>
      <c r="K8" s="58">
        <v>2.5</v>
      </c>
      <c r="L8" s="58">
        <v>104.87</v>
      </c>
      <c r="M8" s="58">
        <v>15</v>
      </c>
      <c r="N8" s="58"/>
      <c r="O8" s="58">
        <v>45</v>
      </c>
      <c r="P8" s="58">
        <v>40</v>
      </c>
      <c r="Q8" s="58">
        <v>171.858</v>
      </c>
      <c r="R8" s="58"/>
      <c r="S8" s="58"/>
      <c r="T8" s="58"/>
    </row>
    <row r="9" ht="19.9" customHeight="true" spans="1:20">
      <c r="A9" s="43" t="s">
        <v>233</v>
      </c>
      <c r="B9" s="43" t="s">
        <v>234</v>
      </c>
      <c r="C9" s="43" t="s">
        <v>228</v>
      </c>
      <c r="D9" s="33" t="s">
        <v>229</v>
      </c>
      <c r="E9" s="5" t="s">
        <v>235</v>
      </c>
      <c r="F9" s="41">
        <f>SUM(G9,R9)</f>
        <v>1296.87</v>
      </c>
      <c r="G9" s="41">
        <f>SUM(H9:Q9)</f>
        <v>1296.87</v>
      </c>
      <c r="H9" s="41">
        <v>857.64</v>
      </c>
      <c r="I9" s="41">
        <v>15</v>
      </c>
      <c r="J9" s="41">
        <v>45</v>
      </c>
      <c r="K9" s="41">
        <v>2.5</v>
      </c>
      <c r="L9" s="41">
        <v>104.87</v>
      </c>
      <c r="M9" s="41">
        <v>15</v>
      </c>
      <c r="N9" s="41"/>
      <c r="O9" s="41">
        <v>45</v>
      </c>
      <c r="P9" s="41">
        <v>40</v>
      </c>
      <c r="Q9" s="41">
        <v>171.86</v>
      </c>
      <c r="R9" s="41"/>
      <c r="S9" s="41"/>
      <c r="T9" s="4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true"/>
  <pageMargins left="0.0784722222222222" right="0.0784722222222222" top="0.275" bottom="0.275" header="0" footer="0"/>
  <pageSetup paperSize="9" scale="95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showZeros="0" workbookViewId="0">
      <selection activeCell="M13" sqref="M13"/>
    </sheetView>
  </sheetViews>
  <sheetFormatPr defaultColWidth="10" defaultRowHeight="13.5"/>
  <cols>
    <col min="1" max="3" width="3.66666666666667" customWidth="true"/>
    <col min="4" max="4" width="10.175" customWidth="true"/>
    <col min="5" max="5" width="14.4416666666667" customWidth="true"/>
    <col min="6" max="6" width="7.89166666666667" customWidth="true"/>
    <col min="7" max="8" width="7.175" customWidth="true"/>
    <col min="9" max="10" width="4.775" customWidth="true"/>
    <col min="11" max="16" width="7.175" customWidth="true"/>
    <col min="17" max="17" width="4.775" customWidth="true"/>
    <col min="18" max="18" width="7.175" customWidth="true"/>
    <col min="19" max="19" width="4.55833333333333" customWidth="true"/>
    <col min="20" max="22" width="7.175" customWidth="true"/>
    <col min="23" max="24" width="4.775" customWidth="true"/>
    <col min="25" max="27" width="7.175" customWidth="true"/>
    <col min="28" max="28" width="4.225" customWidth="true"/>
    <col min="29" max="31" width="7.175" customWidth="true"/>
    <col min="32" max="32" width="4.775" customWidth="true"/>
    <col min="33" max="33" width="7.175" customWidth="true"/>
    <col min="34" max="34" width="9.76666666666667" customWidth="true"/>
  </cols>
  <sheetData>
    <row r="1" ht="12.05" customHeight="true" spans="1:33">
      <c r="A1" s="1"/>
      <c r="F1" s="1"/>
      <c r="AF1" s="29" t="s">
        <v>426</v>
      </c>
      <c r="AG1" s="29"/>
    </row>
    <row r="2" ht="38.4" customHeight="true" spans="1:33">
      <c r="A2" s="30" t="s">
        <v>19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</row>
    <row r="3" ht="21.1" customHeight="true" spans="1:33">
      <c r="A3" s="47" t="s">
        <v>427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</row>
    <row r="4" ht="21.85" customHeight="true" spans="1:33">
      <c r="A4" s="48" t="s">
        <v>205</v>
      </c>
      <c r="B4" s="48"/>
      <c r="C4" s="48"/>
      <c r="D4" s="48" t="s">
        <v>206</v>
      </c>
      <c r="E4" s="48" t="s">
        <v>207</v>
      </c>
      <c r="F4" s="48" t="s">
        <v>428</v>
      </c>
      <c r="G4" s="48" t="s">
        <v>429</v>
      </c>
      <c r="H4" s="48" t="s">
        <v>430</v>
      </c>
      <c r="I4" s="48" t="s">
        <v>431</v>
      </c>
      <c r="J4" s="48" t="s">
        <v>432</v>
      </c>
      <c r="K4" s="48" t="s">
        <v>433</v>
      </c>
      <c r="L4" s="48" t="s">
        <v>434</v>
      </c>
      <c r="M4" s="48" t="s">
        <v>435</v>
      </c>
      <c r="N4" s="48" t="s">
        <v>436</v>
      </c>
      <c r="O4" s="48" t="s">
        <v>437</v>
      </c>
      <c r="P4" s="48" t="s">
        <v>438</v>
      </c>
      <c r="Q4" s="48" t="s">
        <v>422</v>
      </c>
      <c r="R4" s="48" t="s">
        <v>424</v>
      </c>
      <c r="S4" s="48" t="s">
        <v>439</v>
      </c>
      <c r="T4" s="48" t="s">
        <v>417</v>
      </c>
      <c r="U4" s="48" t="s">
        <v>418</v>
      </c>
      <c r="V4" s="48" t="s">
        <v>421</v>
      </c>
      <c r="W4" s="48" t="s">
        <v>440</v>
      </c>
      <c r="X4" s="48" t="s">
        <v>441</v>
      </c>
      <c r="Y4" s="48" t="s">
        <v>442</v>
      </c>
      <c r="Z4" s="48" t="s">
        <v>443</v>
      </c>
      <c r="AA4" s="48" t="s">
        <v>420</v>
      </c>
      <c r="AB4" s="48" t="s">
        <v>444</v>
      </c>
      <c r="AC4" s="48" t="s">
        <v>445</v>
      </c>
      <c r="AD4" s="48" t="s">
        <v>423</v>
      </c>
      <c r="AE4" s="48" t="s">
        <v>446</v>
      </c>
      <c r="AF4" s="48" t="s">
        <v>447</v>
      </c>
      <c r="AG4" s="48" t="s">
        <v>425</v>
      </c>
    </row>
    <row r="5" ht="31" customHeight="true" spans="1:33">
      <c r="A5" s="48" t="s">
        <v>223</v>
      </c>
      <c r="B5" s="48" t="s">
        <v>224</v>
      </c>
      <c r="C5" s="48" t="s">
        <v>225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</row>
    <row r="6" ht="19.9" customHeight="true" spans="1:33">
      <c r="A6" s="49"/>
      <c r="B6" s="50"/>
      <c r="C6" s="50"/>
      <c r="D6" s="10"/>
      <c r="E6" s="10" t="s">
        <v>136</v>
      </c>
      <c r="F6" s="56">
        <f>F7</f>
        <v>1296.87</v>
      </c>
      <c r="G6" s="56">
        <f t="shared" ref="G6:AG6" si="0">G7</f>
        <v>70</v>
      </c>
      <c r="H6" s="56">
        <f t="shared" si="0"/>
        <v>40</v>
      </c>
      <c r="I6" s="56">
        <f t="shared" si="0"/>
        <v>0</v>
      </c>
      <c r="J6" s="56">
        <f t="shared" si="0"/>
        <v>0</v>
      </c>
      <c r="K6" s="56">
        <f t="shared" si="0"/>
        <v>3.5</v>
      </c>
      <c r="L6" s="56">
        <f t="shared" si="0"/>
        <v>70</v>
      </c>
      <c r="M6" s="56">
        <f t="shared" si="0"/>
        <v>72.84</v>
      </c>
      <c r="N6" s="56">
        <f t="shared" si="0"/>
        <v>5.8</v>
      </c>
      <c r="O6" s="56">
        <f t="shared" si="0"/>
        <v>79.93</v>
      </c>
      <c r="P6" s="56">
        <f t="shared" si="0"/>
        <v>55</v>
      </c>
      <c r="Q6" s="56">
        <f t="shared" si="0"/>
        <v>0</v>
      </c>
      <c r="R6" s="56">
        <f t="shared" si="0"/>
        <v>40</v>
      </c>
      <c r="S6" s="56">
        <f t="shared" si="0"/>
        <v>0</v>
      </c>
      <c r="T6" s="56">
        <f t="shared" si="0"/>
        <v>15</v>
      </c>
      <c r="U6" s="56">
        <f t="shared" si="0"/>
        <v>45</v>
      </c>
      <c r="V6" s="56">
        <f t="shared" si="0"/>
        <v>15</v>
      </c>
      <c r="W6" s="56">
        <f t="shared" si="0"/>
        <v>0</v>
      </c>
      <c r="X6" s="56">
        <f t="shared" si="0"/>
        <v>0</v>
      </c>
      <c r="Y6" s="56">
        <f t="shared" si="0"/>
        <v>2.5</v>
      </c>
      <c r="Z6" s="56">
        <f t="shared" si="0"/>
        <v>81.87</v>
      </c>
      <c r="AA6" s="56">
        <f t="shared" si="0"/>
        <v>23</v>
      </c>
      <c r="AB6" s="56">
        <f t="shared" si="0"/>
        <v>0</v>
      </c>
      <c r="AC6" s="56">
        <f t="shared" si="0"/>
        <v>206.304</v>
      </c>
      <c r="AD6" s="56">
        <f t="shared" si="0"/>
        <v>45</v>
      </c>
      <c r="AE6" s="56">
        <f t="shared" si="0"/>
        <v>247.268</v>
      </c>
      <c r="AF6" s="56">
        <f t="shared" si="0"/>
        <v>7</v>
      </c>
      <c r="AG6" s="56">
        <f t="shared" si="0"/>
        <v>171.858</v>
      </c>
    </row>
    <row r="7" ht="19.9" customHeight="true" spans="1:33">
      <c r="A7" s="51"/>
      <c r="B7" s="51"/>
      <c r="C7" s="51"/>
      <c r="D7" s="52" t="s">
        <v>154</v>
      </c>
      <c r="E7" s="52" t="s">
        <v>155</v>
      </c>
      <c r="F7" s="56">
        <f>F8</f>
        <v>1296.87</v>
      </c>
      <c r="G7" s="56">
        <f>G8</f>
        <v>70</v>
      </c>
      <c r="H7" s="56">
        <f t="shared" ref="H7:AG7" si="1">H8</f>
        <v>40</v>
      </c>
      <c r="I7" s="56">
        <f t="shared" si="1"/>
        <v>0</v>
      </c>
      <c r="J7" s="56">
        <f t="shared" si="1"/>
        <v>0</v>
      </c>
      <c r="K7" s="56">
        <f t="shared" si="1"/>
        <v>3.5</v>
      </c>
      <c r="L7" s="56">
        <f t="shared" si="1"/>
        <v>70</v>
      </c>
      <c r="M7" s="56">
        <f t="shared" si="1"/>
        <v>72.84</v>
      </c>
      <c r="N7" s="56">
        <f t="shared" si="1"/>
        <v>5.8</v>
      </c>
      <c r="O7" s="56">
        <f t="shared" si="1"/>
        <v>79.93</v>
      </c>
      <c r="P7" s="56">
        <f t="shared" si="1"/>
        <v>55</v>
      </c>
      <c r="Q7" s="56">
        <f t="shared" si="1"/>
        <v>0</v>
      </c>
      <c r="R7" s="56">
        <f t="shared" si="1"/>
        <v>40</v>
      </c>
      <c r="S7" s="56">
        <f t="shared" si="1"/>
        <v>0</v>
      </c>
      <c r="T7" s="56">
        <f t="shared" si="1"/>
        <v>15</v>
      </c>
      <c r="U7" s="56">
        <f t="shared" si="1"/>
        <v>45</v>
      </c>
      <c r="V7" s="56">
        <f t="shared" si="1"/>
        <v>15</v>
      </c>
      <c r="W7" s="56">
        <f t="shared" si="1"/>
        <v>0</v>
      </c>
      <c r="X7" s="56">
        <f t="shared" si="1"/>
        <v>0</v>
      </c>
      <c r="Y7" s="56">
        <f t="shared" si="1"/>
        <v>2.5</v>
      </c>
      <c r="Z7" s="56">
        <f t="shared" si="1"/>
        <v>81.87</v>
      </c>
      <c r="AA7" s="56">
        <f t="shared" si="1"/>
        <v>23</v>
      </c>
      <c r="AB7" s="56">
        <f t="shared" si="1"/>
        <v>0</v>
      </c>
      <c r="AC7" s="56">
        <f t="shared" si="1"/>
        <v>206.304</v>
      </c>
      <c r="AD7" s="56">
        <f t="shared" si="1"/>
        <v>45</v>
      </c>
      <c r="AE7" s="56">
        <f t="shared" si="1"/>
        <v>247.268</v>
      </c>
      <c r="AF7" s="56">
        <f t="shared" si="1"/>
        <v>7</v>
      </c>
      <c r="AG7" s="56">
        <f t="shared" si="1"/>
        <v>171.858</v>
      </c>
    </row>
    <row r="8" ht="19.9" customHeight="true" spans="1:33">
      <c r="A8" s="51"/>
      <c r="B8" s="51"/>
      <c r="C8" s="51"/>
      <c r="D8" s="53" t="s">
        <v>156</v>
      </c>
      <c r="E8" s="53" t="s">
        <v>157</v>
      </c>
      <c r="F8" s="56">
        <f>SUM(G8:AG8)</f>
        <v>1296.87</v>
      </c>
      <c r="G8" s="56">
        <f>G9</f>
        <v>70</v>
      </c>
      <c r="H8" s="56">
        <f t="shared" ref="H8:AG8" si="2">H9</f>
        <v>40</v>
      </c>
      <c r="I8" s="56">
        <f t="shared" si="2"/>
        <v>0</v>
      </c>
      <c r="J8" s="56">
        <f t="shared" si="2"/>
        <v>0</v>
      </c>
      <c r="K8" s="56">
        <f t="shared" si="2"/>
        <v>3.5</v>
      </c>
      <c r="L8" s="56">
        <f t="shared" si="2"/>
        <v>70</v>
      </c>
      <c r="M8" s="56">
        <f t="shared" si="2"/>
        <v>72.84</v>
      </c>
      <c r="N8" s="56">
        <f t="shared" si="2"/>
        <v>5.8</v>
      </c>
      <c r="O8" s="56">
        <f t="shared" si="2"/>
        <v>79.93</v>
      </c>
      <c r="P8" s="56">
        <f t="shared" si="2"/>
        <v>55</v>
      </c>
      <c r="Q8" s="56">
        <f t="shared" si="2"/>
        <v>0</v>
      </c>
      <c r="R8" s="56">
        <f t="shared" si="2"/>
        <v>40</v>
      </c>
      <c r="S8" s="56">
        <f t="shared" si="2"/>
        <v>0</v>
      </c>
      <c r="T8" s="56">
        <f t="shared" si="2"/>
        <v>15</v>
      </c>
      <c r="U8" s="56">
        <f t="shared" si="2"/>
        <v>45</v>
      </c>
      <c r="V8" s="56">
        <f t="shared" si="2"/>
        <v>15</v>
      </c>
      <c r="W8" s="56">
        <f t="shared" si="2"/>
        <v>0</v>
      </c>
      <c r="X8" s="56">
        <f t="shared" si="2"/>
        <v>0</v>
      </c>
      <c r="Y8" s="56">
        <f t="shared" si="2"/>
        <v>2.5</v>
      </c>
      <c r="Z8" s="56">
        <f t="shared" si="2"/>
        <v>81.87</v>
      </c>
      <c r="AA8" s="56">
        <f t="shared" si="2"/>
        <v>23</v>
      </c>
      <c r="AB8" s="56">
        <f t="shared" si="2"/>
        <v>0</v>
      </c>
      <c r="AC8" s="56">
        <f t="shared" si="2"/>
        <v>206.304</v>
      </c>
      <c r="AD8" s="56">
        <f t="shared" si="2"/>
        <v>45</v>
      </c>
      <c r="AE8" s="56">
        <f t="shared" si="2"/>
        <v>247.268</v>
      </c>
      <c r="AF8" s="56">
        <f t="shared" si="2"/>
        <v>7</v>
      </c>
      <c r="AG8" s="56">
        <f t="shared" si="2"/>
        <v>171.858</v>
      </c>
    </row>
    <row r="9" ht="19.9" customHeight="true" spans="1:33">
      <c r="A9" s="54" t="s">
        <v>233</v>
      </c>
      <c r="B9" s="54" t="s">
        <v>234</v>
      </c>
      <c r="C9" s="54" t="s">
        <v>228</v>
      </c>
      <c r="D9" s="55" t="s">
        <v>229</v>
      </c>
      <c r="E9" s="10" t="s">
        <v>235</v>
      </c>
      <c r="F9" s="57">
        <f>SUM(G9:AG9)</f>
        <v>1296.87</v>
      </c>
      <c r="G9" s="57">
        <v>70</v>
      </c>
      <c r="H9" s="57">
        <v>40</v>
      </c>
      <c r="I9" s="57"/>
      <c r="J9" s="57"/>
      <c r="K9" s="57">
        <v>3.5</v>
      </c>
      <c r="L9" s="57">
        <v>70</v>
      </c>
      <c r="M9" s="57">
        <v>72.84</v>
      </c>
      <c r="N9" s="57">
        <v>5.8</v>
      </c>
      <c r="O9" s="57">
        <v>79.93</v>
      </c>
      <c r="P9" s="57">
        <v>55</v>
      </c>
      <c r="Q9" s="57"/>
      <c r="R9" s="57">
        <v>40</v>
      </c>
      <c r="S9" s="57"/>
      <c r="T9" s="57">
        <v>15</v>
      </c>
      <c r="U9" s="57">
        <v>45</v>
      </c>
      <c r="V9" s="57">
        <v>15</v>
      </c>
      <c r="W9" s="57"/>
      <c r="X9" s="57"/>
      <c r="Y9" s="57">
        <v>2.5</v>
      </c>
      <c r="Z9" s="57">
        <v>81.87</v>
      </c>
      <c r="AA9" s="57">
        <v>23</v>
      </c>
      <c r="AB9" s="57"/>
      <c r="AC9" s="57">
        <v>206.304</v>
      </c>
      <c r="AD9" s="57">
        <v>45</v>
      </c>
      <c r="AE9" s="57">
        <v>247.268</v>
      </c>
      <c r="AF9" s="57">
        <v>7</v>
      </c>
      <c r="AG9" s="57">
        <v>171.858</v>
      </c>
    </row>
  </sheetData>
  <mergeCells count="34">
    <mergeCell ref="AF1:AG1"/>
    <mergeCell ref="A2:AG2"/>
    <mergeCell ref="A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true"/>
  <pageMargins left="0.0780000016093254" right="0.0780000016093254" top="0.0780000016093254" bottom="0.0780000016093254" header="0" footer="0"/>
  <pageSetup paperSize="9" scale="6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F15" sqref="F15"/>
    </sheetView>
  </sheetViews>
  <sheetFormatPr defaultColWidth="10" defaultRowHeight="13.5" outlineLevelRow="7" outlineLevelCol="7"/>
  <cols>
    <col min="1" max="1" width="12.8916666666667" customWidth="true"/>
    <col min="2" max="2" width="25.3333333333333" customWidth="true"/>
    <col min="3" max="3" width="20.7583333333333" customWidth="true"/>
    <col min="4" max="4" width="12.35" customWidth="true"/>
    <col min="5" max="5" width="10.3166666666667" customWidth="true"/>
    <col min="6" max="6" width="14.1083333333333" customWidth="true"/>
    <col min="7" max="8" width="13.7" customWidth="true"/>
  </cols>
  <sheetData>
    <row r="1" ht="14.3" customHeight="true" spans="1:8">
      <c r="A1" s="1"/>
      <c r="G1" s="29" t="s">
        <v>448</v>
      </c>
      <c r="H1" s="29"/>
    </row>
    <row r="2" ht="29.35" customHeight="true" spans="1:8">
      <c r="A2" s="30" t="s">
        <v>20</v>
      </c>
      <c r="B2" s="30"/>
      <c r="C2" s="30"/>
      <c r="D2" s="30"/>
      <c r="E2" s="30"/>
      <c r="F2" s="30"/>
      <c r="G2" s="30"/>
      <c r="H2" s="30"/>
    </row>
    <row r="3" ht="21.1" customHeight="true" spans="1:8">
      <c r="A3" s="25" t="s">
        <v>449</v>
      </c>
      <c r="B3" s="25"/>
      <c r="C3" s="25"/>
      <c r="D3" s="25"/>
      <c r="E3" s="25"/>
      <c r="F3" s="25"/>
      <c r="G3" s="25"/>
      <c r="H3" s="17" t="s">
        <v>31</v>
      </c>
    </row>
    <row r="4" ht="20.35" customHeight="true" spans="1:8">
      <c r="A4" s="4" t="s">
        <v>450</v>
      </c>
      <c r="B4" s="4" t="s">
        <v>451</v>
      </c>
      <c r="C4" s="4" t="s">
        <v>452</v>
      </c>
      <c r="D4" s="4" t="s">
        <v>453</v>
      </c>
      <c r="E4" s="4" t="s">
        <v>454</v>
      </c>
      <c r="F4" s="4"/>
      <c r="G4" s="4"/>
      <c r="H4" s="4" t="s">
        <v>455</v>
      </c>
    </row>
    <row r="5" ht="22.6" customHeight="true" spans="1:8">
      <c r="A5" s="4"/>
      <c r="B5" s="4"/>
      <c r="C5" s="4"/>
      <c r="D5" s="4"/>
      <c r="E5" s="4" t="s">
        <v>138</v>
      </c>
      <c r="F5" s="4" t="s">
        <v>456</v>
      </c>
      <c r="G5" s="4" t="s">
        <v>457</v>
      </c>
      <c r="H5" s="4"/>
    </row>
    <row r="6" ht="19.9" customHeight="true" spans="1:8">
      <c r="A6" s="31"/>
      <c r="B6" s="31" t="s">
        <v>136</v>
      </c>
      <c r="C6" s="28">
        <f>E6+H6</f>
        <v>60</v>
      </c>
      <c r="D6" s="28"/>
      <c r="E6" s="28">
        <f t="shared" ref="E6:H6" si="0">E7</f>
        <v>45</v>
      </c>
      <c r="F6" s="28"/>
      <c r="G6" s="28">
        <f t="shared" si="0"/>
        <v>45</v>
      </c>
      <c r="H6" s="28">
        <f t="shared" si="0"/>
        <v>15</v>
      </c>
    </row>
    <row r="7" ht="19.9" customHeight="true" spans="1:8">
      <c r="A7" s="27" t="s">
        <v>154</v>
      </c>
      <c r="B7" s="27" t="s">
        <v>155</v>
      </c>
      <c r="C7" s="28">
        <f>E7+H7</f>
        <v>60</v>
      </c>
      <c r="D7" s="28"/>
      <c r="E7" s="28">
        <f t="shared" ref="E7:H7" si="1">E8</f>
        <v>45</v>
      </c>
      <c r="F7" s="28"/>
      <c r="G7" s="28">
        <f t="shared" si="1"/>
        <v>45</v>
      </c>
      <c r="H7" s="28">
        <f t="shared" si="1"/>
        <v>15</v>
      </c>
    </row>
    <row r="8" ht="19.9" customHeight="true" spans="1:8">
      <c r="A8" s="33" t="s">
        <v>156</v>
      </c>
      <c r="B8" s="33" t="s">
        <v>157</v>
      </c>
      <c r="C8" s="41">
        <v>60</v>
      </c>
      <c r="D8" s="41"/>
      <c r="E8" s="6">
        <v>45</v>
      </c>
      <c r="F8" s="41"/>
      <c r="G8" s="41">
        <v>45</v>
      </c>
      <c r="H8" s="41">
        <v>15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pane ySplit="7" topLeftCell="A8" activePane="bottomLeft" state="frozen"/>
      <selection/>
      <selection pane="bottomLeft" activeCell="A3" sqref="A3:G3"/>
    </sheetView>
  </sheetViews>
  <sheetFormatPr defaultColWidth="10" defaultRowHeight="13.5" outlineLevelCol="7"/>
  <cols>
    <col min="1" max="1" width="11.4" customWidth="true"/>
    <col min="2" max="2" width="24.8333333333333" customWidth="true"/>
    <col min="3" max="3" width="16.15" customWidth="true"/>
    <col min="4" max="4" width="12.8916666666667" customWidth="true"/>
    <col min="5" max="5" width="12.75" customWidth="true"/>
    <col min="6" max="6" width="13.8416666666667" customWidth="true"/>
    <col min="7" max="7" width="14.1083333333333" customWidth="true"/>
    <col min="8" max="8" width="16.2833333333333" customWidth="true"/>
  </cols>
  <sheetData>
    <row r="1" ht="14.3" customHeight="true" spans="1:8">
      <c r="A1" s="1"/>
      <c r="G1" s="29" t="s">
        <v>458</v>
      </c>
      <c r="H1" s="29"/>
    </row>
    <row r="2" ht="33.9" customHeight="true" spans="1:8">
      <c r="A2" s="30" t="s">
        <v>21</v>
      </c>
      <c r="B2" s="30"/>
      <c r="C2" s="30"/>
      <c r="D2" s="30"/>
      <c r="E2" s="30"/>
      <c r="F2" s="30"/>
      <c r="G2" s="30"/>
      <c r="H2" s="30"/>
    </row>
    <row r="3" ht="21.1" customHeight="true" spans="1:8">
      <c r="A3" s="25" t="s">
        <v>449</v>
      </c>
      <c r="B3" s="25"/>
      <c r="C3" s="25"/>
      <c r="D3" s="25"/>
      <c r="E3" s="25"/>
      <c r="F3" s="25"/>
      <c r="G3" s="25"/>
      <c r="H3" s="17" t="s">
        <v>31</v>
      </c>
    </row>
    <row r="4" ht="20.35" customHeight="true" spans="1:8">
      <c r="A4" s="4" t="s">
        <v>159</v>
      </c>
      <c r="B4" s="4" t="s">
        <v>160</v>
      </c>
      <c r="C4" s="4" t="s">
        <v>136</v>
      </c>
      <c r="D4" s="4" t="s">
        <v>459</v>
      </c>
      <c r="E4" s="4"/>
      <c r="F4" s="4"/>
      <c r="G4" s="4"/>
      <c r="H4" s="4" t="s">
        <v>162</v>
      </c>
    </row>
    <row r="5" ht="14.3" customHeight="true" spans="1:8">
      <c r="A5" s="4"/>
      <c r="B5" s="4"/>
      <c r="C5" s="4"/>
      <c r="D5" s="46" t="s">
        <v>161</v>
      </c>
      <c r="E5" s="46"/>
      <c r="F5" s="46"/>
      <c r="G5" s="46"/>
      <c r="H5" s="4"/>
    </row>
    <row r="6" ht="17.3" customHeight="true" spans="1:8">
      <c r="A6" s="4"/>
      <c r="B6" s="4"/>
      <c r="C6" s="4"/>
      <c r="D6" s="4" t="s">
        <v>138</v>
      </c>
      <c r="E6" s="4" t="s">
        <v>274</v>
      </c>
      <c r="F6" s="4"/>
      <c r="G6" s="4" t="s">
        <v>275</v>
      </c>
      <c r="H6" s="4"/>
    </row>
    <row r="7" ht="24.1" customHeight="true" spans="1:8">
      <c r="A7" s="4"/>
      <c r="B7" s="4"/>
      <c r="C7" s="4"/>
      <c r="D7" s="4"/>
      <c r="E7" s="4" t="s">
        <v>252</v>
      </c>
      <c r="F7" s="4" t="s">
        <v>217</v>
      </c>
      <c r="G7" s="4"/>
      <c r="H7" s="4"/>
    </row>
    <row r="8" ht="19.9" customHeight="true" spans="1:8">
      <c r="A8" s="31"/>
      <c r="B8" s="32" t="s">
        <v>136</v>
      </c>
      <c r="C8" s="28">
        <v>0</v>
      </c>
      <c r="D8" s="28"/>
      <c r="E8" s="28"/>
      <c r="F8" s="28"/>
      <c r="G8" s="28"/>
      <c r="H8" s="28"/>
    </row>
    <row r="9" ht="19.9" customHeight="true" spans="1:8">
      <c r="A9" s="38" t="s">
        <v>460</v>
      </c>
      <c r="B9" s="39"/>
      <c r="C9" s="39"/>
      <c r="D9" s="39"/>
      <c r="E9" s="39"/>
      <c r="F9" s="39"/>
      <c r="G9" s="39"/>
      <c r="H9" s="40"/>
    </row>
    <row r="10" ht="19.9" customHeight="true" spans="1:8">
      <c r="A10" s="34"/>
      <c r="B10" s="34"/>
      <c r="C10" s="28"/>
      <c r="D10" s="28"/>
      <c r="E10" s="28"/>
      <c r="F10" s="28"/>
      <c r="G10" s="28"/>
      <c r="H10" s="28"/>
    </row>
    <row r="11" ht="19.9" customHeight="true" spans="1:8">
      <c r="A11" s="34"/>
      <c r="B11" s="34"/>
      <c r="C11" s="28"/>
      <c r="D11" s="28"/>
      <c r="E11" s="28"/>
      <c r="F11" s="28"/>
      <c r="G11" s="28"/>
      <c r="H11" s="28"/>
    </row>
    <row r="12" ht="19.9" customHeight="true" spans="1:8">
      <c r="A12" s="34"/>
      <c r="B12" s="34"/>
      <c r="C12" s="28"/>
      <c r="D12" s="28"/>
      <c r="E12" s="28"/>
      <c r="F12" s="28"/>
      <c r="G12" s="28"/>
      <c r="H12" s="28"/>
    </row>
    <row r="13" ht="19.9" customHeight="true" spans="1:8">
      <c r="A13" s="33"/>
      <c r="B13" s="33"/>
      <c r="C13" s="6"/>
      <c r="D13" s="6"/>
      <c r="E13" s="41"/>
      <c r="F13" s="41"/>
      <c r="G13" s="41"/>
      <c r="H13" s="41"/>
    </row>
  </sheetData>
  <mergeCells count="13">
    <mergeCell ref="G1:H1"/>
    <mergeCell ref="A2:H2"/>
    <mergeCell ref="A3:G3"/>
    <mergeCell ref="D4:G4"/>
    <mergeCell ref="D5:G5"/>
    <mergeCell ref="E6:F6"/>
    <mergeCell ref="A9:H9"/>
    <mergeCell ref="A4:A7"/>
    <mergeCell ref="B4:B7"/>
    <mergeCell ref="C4:C7"/>
    <mergeCell ref="D6:D7"/>
    <mergeCell ref="G6:G7"/>
    <mergeCell ref="H4:H7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V12" sqref="V12"/>
    </sheetView>
  </sheetViews>
  <sheetFormatPr defaultColWidth="10" defaultRowHeight="13.5"/>
  <cols>
    <col min="1" max="1" width="4.475" customWidth="true"/>
    <col min="2" max="2" width="4.75" customWidth="true"/>
    <col min="3" max="3" width="5.01666666666667" customWidth="true"/>
    <col min="4" max="4" width="6.65" customWidth="true"/>
    <col min="5" max="5" width="10.5583333333333" customWidth="true"/>
    <col min="6" max="6" width="6.55833333333333" customWidth="true"/>
    <col min="7" max="20" width="7.175" customWidth="true"/>
    <col min="21" max="21" width="9.76666666666667" customWidth="true"/>
  </cols>
  <sheetData>
    <row r="1" ht="14.3" customHeight="true" spans="1:20">
      <c r="A1" s="1"/>
      <c r="S1" s="29" t="s">
        <v>461</v>
      </c>
      <c r="T1" s="29"/>
    </row>
    <row r="2" ht="41.45" customHeight="true" spans="1:17">
      <c r="A2" s="30" t="s">
        <v>22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ht="21.1" customHeight="true" spans="1:20">
      <c r="A3" s="25" t="s">
        <v>449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17" t="s">
        <v>31</v>
      </c>
      <c r="T3" s="17"/>
    </row>
    <row r="4" ht="24.1" customHeight="true" spans="1:20">
      <c r="A4" s="4" t="s">
        <v>205</v>
      </c>
      <c r="B4" s="4"/>
      <c r="C4" s="4"/>
      <c r="D4" s="4" t="s">
        <v>206</v>
      </c>
      <c r="E4" s="4" t="s">
        <v>207</v>
      </c>
      <c r="F4" s="4" t="s">
        <v>208</v>
      </c>
      <c r="G4" s="4" t="s">
        <v>209</v>
      </c>
      <c r="H4" s="4" t="s">
        <v>210</v>
      </c>
      <c r="I4" s="4" t="s">
        <v>211</v>
      </c>
      <c r="J4" s="4" t="s">
        <v>212</v>
      </c>
      <c r="K4" s="4" t="s">
        <v>213</v>
      </c>
      <c r="L4" s="4" t="s">
        <v>214</v>
      </c>
      <c r="M4" s="4" t="s">
        <v>215</v>
      </c>
      <c r="N4" s="4" t="s">
        <v>216</v>
      </c>
      <c r="O4" s="4" t="s">
        <v>217</v>
      </c>
      <c r="P4" s="4" t="s">
        <v>218</v>
      </c>
      <c r="Q4" s="4" t="s">
        <v>219</v>
      </c>
      <c r="R4" s="4" t="s">
        <v>220</v>
      </c>
      <c r="S4" s="4" t="s">
        <v>221</v>
      </c>
      <c r="T4" s="4" t="s">
        <v>222</v>
      </c>
    </row>
    <row r="5" ht="17.3" customHeight="true" spans="1:20">
      <c r="A5" s="4" t="s">
        <v>223</v>
      </c>
      <c r="B5" s="4" t="s">
        <v>224</v>
      </c>
      <c r="C5" s="4" t="s">
        <v>225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19.9" customHeight="true" spans="1:20">
      <c r="A6" s="31"/>
      <c r="B6" s="31"/>
      <c r="C6" s="31"/>
      <c r="D6" s="31"/>
      <c r="E6" s="31" t="s">
        <v>136</v>
      </c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19.9" customHeight="true" spans="1:20">
      <c r="A7" s="38" t="s">
        <v>460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40"/>
    </row>
    <row r="8" ht="19.9" customHeight="true" spans="1:20">
      <c r="A8" s="42"/>
      <c r="B8" s="42"/>
      <c r="C8" s="42"/>
      <c r="D8" s="34"/>
      <c r="E8" s="34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19.9" customHeight="true" spans="1:20">
      <c r="A9" s="43"/>
      <c r="B9" s="43"/>
      <c r="C9" s="43"/>
      <c r="D9" s="33"/>
      <c r="E9" s="44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</sheetData>
  <mergeCells count="23">
    <mergeCell ref="S1:T1"/>
    <mergeCell ref="A2:Q2"/>
    <mergeCell ref="A3:R3"/>
    <mergeCell ref="S3:T3"/>
    <mergeCell ref="A4:C4"/>
    <mergeCell ref="A7:T7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G6" sqref="G6"/>
    </sheetView>
  </sheetViews>
  <sheetFormatPr defaultColWidth="10" defaultRowHeight="13.5" outlineLevelCol="2"/>
  <cols>
    <col min="1" max="1" width="6.38333333333333" customWidth="true"/>
    <col min="2" max="2" width="9.90833333333333" customWidth="true"/>
    <col min="3" max="3" width="52.3833333333333" customWidth="true"/>
  </cols>
  <sheetData>
    <row r="1" ht="28.6" customHeight="true" spans="1:3">
      <c r="A1" s="1"/>
      <c r="B1" s="24" t="s">
        <v>4</v>
      </c>
      <c r="C1" s="24"/>
    </row>
    <row r="2" ht="21.85" customHeight="true" spans="2:3">
      <c r="B2" s="24"/>
      <c r="C2" s="24"/>
    </row>
    <row r="3" ht="27.1" customHeight="true" spans="2:3">
      <c r="B3" s="95" t="s">
        <v>5</v>
      </c>
      <c r="C3" s="95"/>
    </row>
    <row r="4" ht="28.45" customHeight="true" spans="2:3">
      <c r="B4" s="96">
        <v>1</v>
      </c>
      <c r="C4" s="97" t="s">
        <v>6</v>
      </c>
    </row>
    <row r="5" ht="28.45" customHeight="true" spans="2:3">
      <c r="B5" s="96">
        <v>2</v>
      </c>
      <c r="C5" s="98" t="s">
        <v>7</v>
      </c>
    </row>
    <row r="6" ht="28.45" customHeight="true" spans="2:3">
      <c r="B6" s="96">
        <v>3</v>
      </c>
      <c r="C6" s="97" t="s">
        <v>8</v>
      </c>
    </row>
    <row r="7" ht="28.45" customHeight="true" spans="2:3">
      <c r="B7" s="96">
        <v>4</v>
      </c>
      <c r="C7" s="97" t="s">
        <v>9</v>
      </c>
    </row>
    <row r="8" ht="28.45" customHeight="true" spans="2:3">
      <c r="B8" s="96">
        <v>5</v>
      </c>
      <c r="C8" s="97" t="s">
        <v>10</v>
      </c>
    </row>
    <row r="9" ht="28.45" customHeight="true" spans="2:3">
      <c r="B9" s="96">
        <v>6</v>
      </c>
      <c r="C9" s="97" t="s">
        <v>11</v>
      </c>
    </row>
    <row r="10" ht="28.45" customHeight="true" spans="2:3">
      <c r="B10" s="96">
        <v>7</v>
      </c>
      <c r="C10" s="97" t="s">
        <v>12</v>
      </c>
    </row>
    <row r="11" ht="28.45" customHeight="true" spans="2:3">
      <c r="B11" s="96">
        <v>8</v>
      </c>
      <c r="C11" s="97" t="s">
        <v>13</v>
      </c>
    </row>
    <row r="12" ht="28.45" customHeight="true" spans="2:3">
      <c r="B12" s="96">
        <v>9</v>
      </c>
      <c r="C12" s="97" t="s">
        <v>14</v>
      </c>
    </row>
    <row r="13" ht="28.45" customHeight="true" spans="2:3">
      <c r="B13" s="96">
        <v>10</v>
      </c>
      <c r="C13" s="97" t="s">
        <v>15</v>
      </c>
    </row>
    <row r="14" ht="28.45" customHeight="true" spans="2:3">
      <c r="B14" s="96">
        <v>11</v>
      </c>
      <c r="C14" s="97" t="s">
        <v>16</v>
      </c>
    </row>
    <row r="15" ht="28.45" customHeight="true" spans="2:3">
      <c r="B15" s="96">
        <v>12</v>
      </c>
      <c r="C15" s="97" t="s">
        <v>17</v>
      </c>
    </row>
    <row r="16" ht="28.45" customHeight="true" spans="2:3">
      <c r="B16" s="96">
        <v>13</v>
      </c>
      <c r="C16" s="97" t="s">
        <v>18</v>
      </c>
    </row>
    <row r="17" ht="28.45" customHeight="true" spans="2:3">
      <c r="B17" s="96">
        <v>14</v>
      </c>
      <c r="C17" s="97" t="s">
        <v>19</v>
      </c>
    </row>
    <row r="18" ht="28.45" customHeight="true" spans="2:3">
      <c r="B18" s="96">
        <v>15</v>
      </c>
      <c r="C18" s="97" t="s">
        <v>20</v>
      </c>
    </row>
    <row r="19" ht="28.45" customHeight="true" spans="2:3">
      <c r="B19" s="96">
        <v>16</v>
      </c>
      <c r="C19" s="97" t="s">
        <v>21</v>
      </c>
    </row>
    <row r="20" ht="28.45" customHeight="true" spans="2:3">
      <c r="B20" s="96">
        <v>17</v>
      </c>
      <c r="C20" s="97" t="s">
        <v>22</v>
      </c>
    </row>
    <row r="21" ht="28.45" customHeight="true" spans="2:3">
      <c r="B21" s="96">
        <v>18</v>
      </c>
      <c r="C21" s="97" t="s">
        <v>23</v>
      </c>
    </row>
    <row r="22" ht="28.45" customHeight="true" spans="2:3">
      <c r="B22" s="96">
        <v>19</v>
      </c>
      <c r="C22" s="97" t="s">
        <v>24</v>
      </c>
    </row>
    <row r="23" ht="28.45" customHeight="true" spans="2:3">
      <c r="B23" s="96">
        <v>20</v>
      </c>
      <c r="C23" s="97" t="s">
        <v>25</v>
      </c>
    </row>
    <row r="24" ht="28.45" customHeight="true" spans="2:3">
      <c r="B24" s="96">
        <v>21</v>
      </c>
      <c r="C24" s="97" t="s">
        <v>26</v>
      </c>
    </row>
    <row r="25" ht="28.45" customHeight="true" spans="2:3">
      <c r="B25" s="96">
        <v>22</v>
      </c>
      <c r="C25" s="97" t="s">
        <v>27</v>
      </c>
    </row>
    <row r="26" ht="28.45" customHeight="true" spans="2:3">
      <c r="B26" s="96">
        <v>23</v>
      </c>
      <c r="C26" s="97" t="s">
        <v>28</v>
      </c>
    </row>
  </sheetData>
  <mergeCells count="2">
    <mergeCell ref="B3:C3"/>
    <mergeCell ref="B1:C2"/>
  </mergeCells>
  <printOptions horizontalCentered="true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3.8" customWidth="true"/>
    <col min="2" max="3" width="3.93333333333333" customWidth="true"/>
    <col min="4" max="4" width="6.78333333333333" customWidth="true"/>
    <col min="5" max="5" width="15.8833333333333" customWidth="true"/>
    <col min="6" max="6" width="9.225" customWidth="true"/>
    <col min="7" max="20" width="7.175" customWidth="true"/>
    <col min="21" max="21" width="9.76666666666667" customWidth="true"/>
  </cols>
  <sheetData>
    <row r="1" ht="14.3" customHeight="true" spans="1:20">
      <c r="A1" s="1"/>
      <c r="S1" s="29" t="s">
        <v>462</v>
      </c>
      <c r="T1" s="29"/>
    </row>
    <row r="2" ht="41.45" customHeight="true" spans="1:20">
      <c r="A2" s="30" t="s">
        <v>23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18.8" customHeight="true" spans="1:20">
      <c r="A3" s="25" t="s">
        <v>449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17" t="s">
        <v>31</v>
      </c>
      <c r="T3" s="17"/>
    </row>
    <row r="4" ht="25.6" customHeight="true" spans="1:20">
      <c r="A4" s="4" t="s">
        <v>205</v>
      </c>
      <c r="B4" s="4"/>
      <c r="C4" s="4"/>
      <c r="D4" s="4" t="s">
        <v>206</v>
      </c>
      <c r="E4" s="4" t="s">
        <v>207</v>
      </c>
      <c r="F4" s="4" t="s">
        <v>251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43.7" customHeight="true" spans="1:20">
      <c r="A5" s="4" t="s">
        <v>223</v>
      </c>
      <c r="B5" s="4" t="s">
        <v>224</v>
      </c>
      <c r="C5" s="4" t="s">
        <v>225</v>
      </c>
      <c r="D5" s="4"/>
      <c r="E5" s="4"/>
      <c r="F5" s="4"/>
      <c r="G5" s="4" t="s">
        <v>136</v>
      </c>
      <c r="H5" s="4" t="s">
        <v>252</v>
      </c>
      <c r="I5" s="4" t="s">
        <v>253</v>
      </c>
      <c r="J5" s="4" t="s">
        <v>217</v>
      </c>
      <c r="K5" s="4" t="s">
        <v>136</v>
      </c>
      <c r="L5" s="4" t="s">
        <v>255</v>
      </c>
      <c r="M5" s="4" t="s">
        <v>256</v>
      </c>
      <c r="N5" s="4" t="s">
        <v>219</v>
      </c>
      <c r="O5" s="4" t="s">
        <v>257</v>
      </c>
      <c r="P5" s="4" t="s">
        <v>258</v>
      </c>
      <c r="Q5" s="4" t="s">
        <v>259</v>
      </c>
      <c r="R5" s="4" t="s">
        <v>215</v>
      </c>
      <c r="S5" s="4" t="s">
        <v>218</v>
      </c>
      <c r="T5" s="4" t="s">
        <v>222</v>
      </c>
    </row>
    <row r="6" ht="19.9" customHeight="true" spans="1:20">
      <c r="A6" s="31"/>
      <c r="B6" s="31"/>
      <c r="C6" s="31"/>
      <c r="D6" s="31"/>
      <c r="E6" s="31" t="s">
        <v>136</v>
      </c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19.9" customHeight="true" spans="1:20">
      <c r="A7" s="38" t="s">
        <v>460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40"/>
    </row>
    <row r="8" ht="19.9" customHeight="true" spans="1:20">
      <c r="A8" s="42"/>
      <c r="B8" s="42"/>
      <c r="C8" s="42"/>
      <c r="D8" s="34"/>
      <c r="E8" s="34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19.9" customHeight="true" spans="1:20">
      <c r="A9" s="43"/>
      <c r="B9" s="43"/>
      <c r="C9" s="43"/>
      <c r="D9" s="33"/>
      <c r="E9" s="44"/>
      <c r="F9" s="4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7:T7"/>
    <mergeCell ref="D4:D5"/>
    <mergeCell ref="E4:E5"/>
    <mergeCell ref="F4:F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pane ySplit="6" topLeftCell="A7" activePane="bottomLeft" state="frozen"/>
      <selection/>
      <selection pane="bottomLeft" activeCell="J14" sqref="J14"/>
    </sheetView>
  </sheetViews>
  <sheetFormatPr defaultColWidth="10" defaultRowHeight="13.5" outlineLevelCol="7"/>
  <cols>
    <col min="1" max="1" width="11.1333333333333" customWidth="true"/>
    <col min="2" max="2" width="25.3833333333333" customWidth="true"/>
    <col min="3" max="3" width="15.3333333333333" customWidth="true"/>
    <col min="4" max="4" width="12.75" customWidth="true"/>
    <col min="5" max="5" width="16.4166666666667" customWidth="true"/>
    <col min="6" max="6" width="14.1083333333333" customWidth="true"/>
    <col min="7" max="7" width="15.3333333333333" customWidth="true"/>
    <col min="8" max="8" width="17.6416666666667" customWidth="true"/>
  </cols>
  <sheetData>
    <row r="1" ht="14.3" customHeight="true" spans="1:8">
      <c r="A1" s="1"/>
      <c r="H1" s="29" t="s">
        <v>463</v>
      </c>
    </row>
    <row r="2" ht="33.9" customHeight="true" spans="1:8">
      <c r="A2" s="30" t="s">
        <v>464</v>
      </c>
      <c r="B2" s="30"/>
      <c r="C2" s="30"/>
      <c r="D2" s="30"/>
      <c r="E2" s="30"/>
      <c r="F2" s="30"/>
      <c r="G2" s="30"/>
      <c r="H2" s="30"/>
    </row>
    <row r="3" ht="21.1" customHeight="true" spans="1:8">
      <c r="A3" s="25" t="s">
        <v>449</v>
      </c>
      <c r="B3" s="25"/>
      <c r="C3" s="25"/>
      <c r="D3" s="25"/>
      <c r="E3" s="25"/>
      <c r="F3" s="25"/>
      <c r="G3" s="25"/>
      <c r="H3" s="17" t="s">
        <v>31</v>
      </c>
    </row>
    <row r="4" ht="17.3" customHeight="true" spans="1:8">
      <c r="A4" s="4" t="s">
        <v>159</v>
      </c>
      <c r="B4" s="4" t="s">
        <v>160</v>
      </c>
      <c r="C4" s="4" t="s">
        <v>136</v>
      </c>
      <c r="D4" s="4" t="s">
        <v>465</v>
      </c>
      <c r="E4" s="4"/>
      <c r="F4" s="4"/>
      <c r="G4" s="4"/>
      <c r="H4" s="4" t="s">
        <v>162</v>
      </c>
    </row>
    <row r="5" ht="20.35" customHeight="true" spans="1:8">
      <c r="A5" s="4"/>
      <c r="B5" s="4"/>
      <c r="C5" s="4"/>
      <c r="D5" s="4" t="s">
        <v>138</v>
      </c>
      <c r="E5" s="4" t="s">
        <v>274</v>
      </c>
      <c r="F5" s="4"/>
      <c r="G5" s="4" t="s">
        <v>275</v>
      </c>
      <c r="H5" s="4"/>
    </row>
    <row r="6" ht="20.35" customHeight="true" spans="1:8">
      <c r="A6" s="4"/>
      <c r="B6" s="4"/>
      <c r="C6" s="4"/>
      <c r="D6" s="4"/>
      <c r="E6" s="4" t="s">
        <v>252</v>
      </c>
      <c r="F6" s="4" t="s">
        <v>217</v>
      </c>
      <c r="G6" s="4"/>
      <c r="H6" s="4"/>
    </row>
    <row r="7" ht="19.9" customHeight="true" spans="1:8">
      <c r="A7" s="31"/>
      <c r="B7" s="32" t="s">
        <v>136</v>
      </c>
      <c r="C7" s="28">
        <v>0</v>
      </c>
      <c r="D7" s="28"/>
      <c r="E7" s="28"/>
      <c r="F7" s="28"/>
      <c r="G7" s="28"/>
      <c r="H7" s="28"/>
    </row>
    <row r="8" ht="19.9" customHeight="true" spans="1:8">
      <c r="A8" s="38" t="s">
        <v>460</v>
      </c>
      <c r="B8" s="39"/>
      <c r="C8" s="39"/>
      <c r="D8" s="39"/>
      <c r="E8" s="39"/>
      <c r="F8" s="39"/>
      <c r="G8" s="39"/>
      <c r="H8" s="40"/>
    </row>
    <row r="9" ht="19.9" customHeight="true" spans="1:8">
      <c r="A9" s="34"/>
      <c r="B9" s="34"/>
      <c r="C9" s="28"/>
      <c r="D9" s="28"/>
      <c r="E9" s="28"/>
      <c r="F9" s="28"/>
      <c r="G9" s="28"/>
      <c r="H9" s="28"/>
    </row>
    <row r="10" ht="19.9" customHeight="true" spans="1:8">
      <c r="A10" s="34"/>
      <c r="B10" s="34"/>
      <c r="C10" s="28"/>
      <c r="D10" s="28"/>
      <c r="E10" s="28"/>
      <c r="F10" s="28"/>
      <c r="G10" s="28"/>
      <c r="H10" s="28"/>
    </row>
    <row r="11" ht="19.9" customHeight="true" spans="1:8">
      <c r="A11" s="34"/>
      <c r="B11" s="34"/>
      <c r="C11" s="28"/>
      <c r="D11" s="28"/>
      <c r="E11" s="28"/>
      <c r="F11" s="28"/>
      <c r="G11" s="28"/>
      <c r="H11" s="28"/>
    </row>
    <row r="12" ht="19.9" customHeight="true" spans="1:8">
      <c r="A12" s="33"/>
      <c r="B12" s="33"/>
      <c r="C12" s="6"/>
      <c r="D12" s="6"/>
      <c r="E12" s="41"/>
      <c r="F12" s="41"/>
      <c r="G12" s="41"/>
      <c r="H12" s="41"/>
    </row>
  </sheetData>
  <mergeCells count="11">
    <mergeCell ref="A2:H2"/>
    <mergeCell ref="A3:G3"/>
    <mergeCell ref="D4:G4"/>
    <mergeCell ref="E5:F5"/>
    <mergeCell ref="A8:H8"/>
    <mergeCell ref="A4:A6"/>
    <mergeCell ref="B4:B6"/>
    <mergeCell ref="C4:C6"/>
    <mergeCell ref="D5:D6"/>
    <mergeCell ref="G5:G6"/>
    <mergeCell ref="H4:H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pane ySplit="7" topLeftCell="A8" activePane="bottomLeft" state="frozen"/>
      <selection/>
      <selection pane="bottomLeft" activeCell="F17" sqref="F17"/>
    </sheetView>
  </sheetViews>
  <sheetFormatPr defaultColWidth="10" defaultRowHeight="13.5" outlineLevelCol="7"/>
  <cols>
    <col min="1" max="1" width="10.725" customWidth="true"/>
    <col min="2" max="2" width="22.8" customWidth="true"/>
    <col min="3" max="3" width="19.2666666666667" customWidth="true"/>
    <col min="4" max="4" width="16.6916666666667" customWidth="true"/>
    <col min="5" max="6" width="16.4166666666667" customWidth="true"/>
    <col min="7" max="8" width="17.6416666666667" customWidth="true"/>
  </cols>
  <sheetData>
    <row r="1" ht="14.3" customHeight="true" spans="1:8">
      <c r="A1" s="1"/>
      <c r="H1" s="29" t="s">
        <v>466</v>
      </c>
    </row>
    <row r="2" ht="33.9" customHeight="true" spans="1:8">
      <c r="A2" s="30" t="s">
        <v>25</v>
      </c>
      <c r="B2" s="30"/>
      <c r="C2" s="30"/>
      <c r="D2" s="30"/>
      <c r="E2" s="30"/>
      <c r="F2" s="30"/>
      <c r="G2" s="30"/>
      <c r="H2" s="30"/>
    </row>
    <row r="3" ht="21.1" customHeight="true" spans="1:8">
      <c r="A3" s="25" t="s">
        <v>449</v>
      </c>
      <c r="B3" s="25"/>
      <c r="C3" s="25"/>
      <c r="D3" s="25"/>
      <c r="E3" s="25"/>
      <c r="F3" s="25"/>
      <c r="G3" s="25"/>
      <c r="H3" s="17" t="s">
        <v>31</v>
      </c>
    </row>
    <row r="4" ht="18.05" customHeight="true" spans="1:8">
      <c r="A4" s="4" t="s">
        <v>159</v>
      </c>
      <c r="B4" s="4" t="s">
        <v>160</v>
      </c>
      <c r="C4" s="4" t="s">
        <v>136</v>
      </c>
      <c r="D4" s="4" t="s">
        <v>467</v>
      </c>
      <c r="E4" s="4"/>
      <c r="F4" s="4"/>
      <c r="G4" s="4"/>
      <c r="H4" s="4" t="s">
        <v>162</v>
      </c>
    </row>
    <row r="5" ht="16.55" customHeight="true" spans="1:8">
      <c r="A5" s="4"/>
      <c r="B5" s="4"/>
      <c r="C5" s="4"/>
      <c r="D5" s="26" t="s">
        <v>138</v>
      </c>
      <c r="E5" s="26" t="s">
        <v>274</v>
      </c>
      <c r="F5" s="26"/>
      <c r="G5" s="4" t="s">
        <v>275</v>
      </c>
      <c r="H5" s="4"/>
    </row>
    <row r="6" ht="21.1" customHeight="true" spans="1:8">
      <c r="A6" s="4"/>
      <c r="B6" s="4"/>
      <c r="C6" s="4"/>
      <c r="D6" s="26"/>
      <c r="E6" s="26"/>
      <c r="F6" s="26"/>
      <c r="G6" s="4"/>
      <c r="H6" s="4"/>
    </row>
    <row r="7" ht="21.1" customHeight="true" spans="1:8">
      <c r="A7" s="4"/>
      <c r="B7" s="4"/>
      <c r="C7" s="4"/>
      <c r="D7" s="26"/>
      <c r="E7" s="4" t="s">
        <v>252</v>
      </c>
      <c r="F7" s="4" t="s">
        <v>217</v>
      </c>
      <c r="G7" s="4"/>
      <c r="H7" s="4"/>
    </row>
    <row r="8" ht="19.9" customHeight="true" spans="1:8">
      <c r="A8" s="31"/>
      <c r="B8" s="32" t="s">
        <v>136</v>
      </c>
      <c r="C8" s="28"/>
      <c r="D8" s="28"/>
      <c r="E8" s="28"/>
      <c r="F8" s="28"/>
      <c r="G8" s="28"/>
      <c r="H8" s="28"/>
    </row>
    <row r="9" ht="19.9" customHeight="true" spans="1:8">
      <c r="A9" s="27" t="s">
        <v>154</v>
      </c>
      <c r="B9" s="27" t="s">
        <v>155</v>
      </c>
      <c r="C9" s="28"/>
      <c r="D9" s="28"/>
      <c r="E9" s="28"/>
      <c r="F9" s="28"/>
      <c r="G9" s="28"/>
      <c r="H9" s="28"/>
    </row>
    <row r="10" ht="19.9" customHeight="true" spans="1:8">
      <c r="A10" s="34">
        <v>136001</v>
      </c>
      <c r="B10" s="34" t="s">
        <v>468</v>
      </c>
      <c r="C10" s="35" t="s">
        <v>460</v>
      </c>
      <c r="D10" s="36"/>
      <c r="E10" s="36"/>
      <c r="F10" s="36"/>
      <c r="G10" s="36"/>
      <c r="H10" s="37"/>
    </row>
  </sheetData>
  <mergeCells count="11">
    <mergeCell ref="A2:H2"/>
    <mergeCell ref="A3:G3"/>
    <mergeCell ref="D4:G4"/>
    <mergeCell ref="C10:H10"/>
    <mergeCell ref="A4:A7"/>
    <mergeCell ref="B4:B7"/>
    <mergeCell ref="C4:C7"/>
    <mergeCell ref="D5:D7"/>
    <mergeCell ref="G5:G7"/>
    <mergeCell ref="H4:H7"/>
    <mergeCell ref="E5:F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J11" sqref="J11"/>
    </sheetView>
  </sheetViews>
  <sheetFormatPr defaultColWidth="10" defaultRowHeight="13.5"/>
  <cols>
    <col min="1" max="1" width="10.0333333333333" customWidth="true"/>
    <col min="2" max="2" width="17" customWidth="true"/>
    <col min="3" max="3" width="13.3" customWidth="true"/>
    <col min="4" max="5" width="7.775" customWidth="true"/>
    <col min="6" max="14" width="7.69166666666667" customWidth="true"/>
    <col min="15" max="16" width="9.76666666666667" customWidth="true"/>
  </cols>
  <sheetData>
    <row r="1" ht="14.3" customHeight="true" spans="1:14">
      <c r="A1" s="1"/>
      <c r="M1" s="29" t="s">
        <v>469</v>
      </c>
      <c r="N1" s="29"/>
    </row>
    <row r="2" ht="39.9" customHeight="true" spans="1:14">
      <c r="A2" s="30" t="s">
        <v>26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15.8" customHeight="true" spans="1:14">
      <c r="A3" s="25" t="s">
        <v>449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17" t="s">
        <v>31</v>
      </c>
      <c r="N3" s="17"/>
    </row>
    <row r="4" ht="22.75" customHeight="true" spans="1:14">
      <c r="A4" s="4" t="s">
        <v>206</v>
      </c>
      <c r="B4" s="4" t="s">
        <v>470</v>
      </c>
      <c r="C4" s="4" t="s">
        <v>471</v>
      </c>
      <c r="D4" s="4"/>
      <c r="E4" s="4"/>
      <c r="F4" s="4"/>
      <c r="G4" s="4"/>
      <c r="H4" s="4"/>
      <c r="I4" s="4"/>
      <c r="J4" s="4"/>
      <c r="K4" s="4"/>
      <c r="L4" s="4"/>
      <c r="M4" s="4" t="s">
        <v>472</v>
      </c>
      <c r="N4" s="4"/>
    </row>
    <row r="5" ht="27.85" customHeight="true" spans="1:14">
      <c r="A5" s="4"/>
      <c r="B5" s="4"/>
      <c r="C5" s="4" t="s">
        <v>473</v>
      </c>
      <c r="D5" s="4" t="s">
        <v>139</v>
      </c>
      <c r="E5" s="4"/>
      <c r="F5" s="4"/>
      <c r="G5" s="4"/>
      <c r="H5" s="4"/>
      <c r="I5" s="4"/>
      <c r="J5" s="4" t="s">
        <v>474</v>
      </c>
      <c r="K5" s="4" t="s">
        <v>141</v>
      </c>
      <c r="L5" s="4" t="s">
        <v>142</v>
      </c>
      <c r="M5" s="4" t="s">
        <v>475</v>
      </c>
      <c r="N5" s="4" t="s">
        <v>476</v>
      </c>
    </row>
    <row r="6" ht="54" customHeight="true" spans="1:14">
      <c r="A6" s="4"/>
      <c r="B6" s="4"/>
      <c r="C6" s="4"/>
      <c r="D6" s="4" t="s">
        <v>477</v>
      </c>
      <c r="E6" s="4" t="s">
        <v>478</v>
      </c>
      <c r="F6" s="4" t="s">
        <v>479</v>
      </c>
      <c r="G6" s="4" t="s">
        <v>480</v>
      </c>
      <c r="H6" s="4" t="s">
        <v>481</v>
      </c>
      <c r="I6" s="4" t="s">
        <v>482</v>
      </c>
      <c r="J6" s="4"/>
      <c r="K6" s="4"/>
      <c r="L6" s="4"/>
      <c r="M6" s="4"/>
      <c r="N6" s="4"/>
    </row>
    <row r="7" ht="22" customHeight="true" spans="1:14">
      <c r="A7" s="31"/>
      <c r="B7" s="32" t="s">
        <v>136</v>
      </c>
      <c r="C7" s="28">
        <f>C8</f>
        <v>1351.82</v>
      </c>
      <c r="D7" s="28">
        <f>D8</f>
        <v>1351.82</v>
      </c>
      <c r="E7" s="28">
        <f>E8</f>
        <v>1351.82</v>
      </c>
      <c r="F7" s="28"/>
      <c r="G7" s="28"/>
      <c r="H7" s="28"/>
      <c r="I7" s="28"/>
      <c r="J7" s="28"/>
      <c r="K7" s="28"/>
      <c r="L7" s="28"/>
      <c r="M7" s="28">
        <f>M8</f>
        <v>1351.82</v>
      </c>
      <c r="N7" s="31"/>
    </row>
    <row r="8" ht="22" customHeight="true" spans="1:14">
      <c r="A8" s="27" t="s">
        <v>154</v>
      </c>
      <c r="B8" s="27" t="s">
        <v>155</v>
      </c>
      <c r="C8" s="28">
        <f>D8</f>
        <v>1351.82</v>
      </c>
      <c r="D8" s="28">
        <f>SUM(D9:D16)</f>
        <v>1351.82</v>
      </c>
      <c r="E8" s="28">
        <f>SUM(E9:E16)</f>
        <v>1351.82</v>
      </c>
      <c r="F8" s="28"/>
      <c r="G8" s="28"/>
      <c r="H8" s="28"/>
      <c r="I8" s="28"/>
      <c r="J8" s="28"/>
      <c r="K8" s="28"/>
      <c r="L8" s="28"/>
      <c r="M8" s="28">
        <f>SUM(M9:M16)</f>
        <v>1351.82</v>
      </c>
      <c r="N8" s="31"/>
    </row>
    <row r="9" ht="22" customHeight="true" spans="1:14">
      <c r="A9" s="33" t="s">
        <v>483</v>
      </c>
      <c r="B9" s="33" t="s">
        <v>484</v>
      </c>
      <c r="C9" s="6">
        <v>102</v>
      </c>
      <c r="D9" s="6">
        <v>102</v>
      </c>
      <c r="E9" s="6">
        <v>102</v>
      </c>
      <c r="F9" s="6"/>
      <c r="G9" s="6"/>
      <c r="H9" s="6"/>
      <c r="I9" s="6"/>
      <c r="J9" s="6"/>
      <c r="K9" s="6"/>
      <c r="L9" s="6"/>
      <c r="M9" s="6">
        <v>102</v>
      </c>
      <c r="N9" s="5"/>
    </row>
    <row r="10" ht="22" customHeight="true" spans="1:14">
      <c r="A10" s="33" t="s">
        <v>483</v>
      </c>
      <c r="B10" s="33" t="s">
        <v>485</v>
      </c>
      <c r="C10" s="6">
        <v>30</v>
      </c>
      <c r="D10" s="6">
        <v>30</v>
      </c>
      <c r="E10" s="6">
        <v>30</v>
      </c>
      <c r="F10" s="6"/>
      <c r="G10" s="6"/>
      <c r="H10" s="6"/>
      <c r="I10" s="6"/>
      <c r="J10" s="6"/>
      <c r="K10" s="6"/>
      <c r="L10" s="6"/>
      <c r="M10" s="6">
        <v>30</v>
      </c>
      <c r="N10" s="5"/>
    </row>
    <row r="11" ht="22" customHeight="true" spans="1:14">
      <c r="A11" s="33" t="s">
        <v>483</v>
      </c>
      <c r="B11" s="33" t="s">
        <v>486</v>
      </c>
      <c r="C11" s="6">
        <v>190</v>
      </c>
      <c r="D11" s="6">
        <v>190</v>
      </c>
      <c r="E11" s="6">
        <v>190</v>
      </c>
      <c r="F11" s="6"/>
      <c r="G11" s="6"/>
      <c r="H11" s="6"/>
      <c r="I11" s="6"/>
      <c r="J11" s="6"/>
      <c r="K11" s="6"/>
      <c r="L11" s="6"/>
      <c r="M11" s="6">
        <v>190</v>
      </c>
      <c r="N11" s="5"/>
    </row>
    <row r="12" ht="22" customHeight="true" spans="1:14">
      <c r="A12" s="33" t="s">
        <v>483</v>
      </c>
      <c r="B12" s="33" t="s">
        <v>487</v>
      </c>
      <c r="C12" s="6">
        <v>115.82</v>
      </c>
      <c r="D12" s="6">
        <v>115.82</v>
      </c>
      <c r="E12" s="6">
        <v>115.82</v>
      </c>
      <c r="F12" s="6"/>
      <c r="G12" s="6"/>
      <c r="H12" s="6"/>
      <c r="I12" s="6"/>
      <c r="J12" s="6"/>
      <c r="K12" s="6"/>
      <c r="L12" s="6"/>
      <c r="M12" s="6">
        <v>115.82</v>
      </c>
      <c r="N12" s="5"/>
    </row>
    <row r="13" ht="22" customHeight="true" spans="1:14">
      <c r="A13" s="33" t="s">
        <v>483</v>
      </c>
      <c r="B13" s="33" t="s">
        <v>488</v>
      </c>
      <c r="C13" s="6">
        <v>30</v>
      </c>
      <c r="D13" s="6">
        <v>30</v>
      </c>
      <c r="E13" s="6">
        <v>30</v>
      </c>
      <c r="F13" s="6"/>
      <c r="G13" s="6"/>
      <c r="H13" s="6"/>
      <c r="I13" s="6"/>
      <c r="J13" s="6"/>
      <c r="K13" s="6"/>
      <c r="L13" s="6"/>
      <c r="M13" s="6">
        <v>30</v>
      </c>
      <c r="N13" s="5"/>
    </row>
    <row r="14" ht="22" customHeight="true" spans="1:14">
      <c r="A14" s="33" t="s">
        <v>483</v>
      </c>
      <c r="B14" s="33" t="s">
        <v>489</v>
      </c>
      <c r="C14" s="6">
        <v>154</v>
      </c>
      <c r="D14" s="6">
        <v>154</v>
      </c>
      <c r="E14" s="6">
        <v>154</v>
      </c>
      <c r="F14" s="6"/>
      <c r="G14" s="6"/>
      <c r="H14" s="6"/>
      <c r="I14" s="6"/>
      <c r="J14" s="6"/>
      <c r="K14" s="6"/>
      <c r="L14" s="6"/>
      <c r="M14" s="6">
        <v>154</v>
      </c>
      <c r="N14" s="5"/>
    </row>
    <row r="15" ht="22" customHeight="true" spans="1:14">
      <c r="A15" s="33" t="s">
        <v>483</v>
      </c>
      <c r="B15" s="33" t="s">
        <v>490</v>
      </c>
      <c r="C15" s="6">
        <v>550</v>
      </c>
      <c r="D15" s="6">
        <v>550</v>
      </c>
      <c r="E15" s="6">
        <v>550</v>
      </c>
      <c r="F15" s="6"/>
      <c r="G15" s="6"/>
      <c r="H15" s="6"/>
      <c r="I15" s="6"/>
      <c r="J15" s="6"/>
      <c r="K15" s="6"/>
      <c r="L15" s="6"/>
      <c r="M15" s="6">
        <v>550</v>
      </c>
      <c r="N15" s="5"/>
    </row>
    <row r="16" ht="22" customHeight="true" spans="1:14">
      <c r="A16" s="33" t="s">
        <v>483</v>
      </c>
      <c r="B16" s="33" t="s">
        <v>491</v>
      </c>
      <c r="C16" s="6">
        <v>180</v>
      </c>
      <c r="D16" s="6">
        <v>180</v>
      </c>
      <c r="E16" s="6">
        <v>180</v>
      </c>
      <c r="F16" s="6"/>
      <c r="G16" s="6"/>
      <c r="H16" s="6"/>
      <c r="I16" s="6"/>
      <c r="J16" s="6"/>
      <c r="K16" s="6"/>
      <c r="L16" s="6"/>
      <c r="M16" s="6">
        <v>180</v>
      </c>
      <c r="N16" s="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tabSelected="1" workbookViewId="0">
      <selection activeCell="M10" sqref="M10"/>
    </sheetView>
  </sheetViews>
  <sheetFormatPr defaultColWidth="10" defaultRowHeight="13.5"/>
  <cols>
    <col min="1" max="1" width="6.78333333333333" customWidth="true"/>
    <col min="2" max="2" width="15.0666666666667" customWidth="true"/>
    <col min="3" max="3" width="8.55" customWidth="true"/>
    <col min="4" max="5" width="7.10833333333333" customWidth="true"/>
    <col min="6" max="6" width="15.4416666666667" customWidth="true"/>
    <col min="7" max="7" width="20.1083333333333" customWidth="true"/>
    <col min="8" max="9" width="14.4416666666667" customWidth="true"/>
    <col min="10" max="10" width="11.2583333333333" customWidth="true"/>
    <col min="11" max="11" width="11.8083333333333" customWidth="true"/>
    <col min="12" max="12" width="13.575" customWidth="true"/>
    <col min="13" max="13" width="14.6583333333333" customWidth="true"/>
    <col min="14" max="14" width="13.8416666666667" customWidth="true"/>
    <col min="15" max="15" width="13.7" customWidth="true"/>
    <col min="16" max="16" width="14.5166666666667" customWidth="true"/>
    <col min="17" max="19" width="9.76666666666667" customWidth="true"/>
  </cols>
  <sheetData>
    <row r="1" ht="14.3" customHeight="true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9" t="s">
        <v>492</v>
      </c>
    </row>
    <row r="2" ht="33.15" customHeight="true" spans="1:14">
      <c r="A2" s="1"/>
      <c r="B2" s="1"/>
      <c r="C2" s="24" t="s">
        <v>27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ht="18.8" customHeight="true" spans="1:14">
      <c r="A3" s="25" t="s">
        <v>449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17" t="s">
        <v>31</v>
      </c>
      <c r="N3" s="17"/>
    </row>
    <row r="4" ht="28.45" customHeight="true" spans="1:16">
      <c r="A4" s="4" t="s">
        <v>206</v>
      </c>
      <c r="B4" s="4" t="s">
        <v>493</v>
      </c>
      <c r="C4" s="4" t="s">
        <v>494</v>
      </c>
      <c r="D4" s="26" t="s">
        <v>495</v>
      </c>
      <c r="E4" s="26"/>
      <c r="F4" s="26" t="s">
        <v>496</v>
      </c>
      <c r="G4" s="26" t="s">
        <v>497</v>
      </c>
      <c r="H4" s="26" t="s">
        <v>498</v>
      </c>
      <c r="I4" s="26"/>
      <c r="J4" s="26"/>
      <c r="K4" s="26"/>
      <c r="L4" s="26"/>
      <c r="M4" s="26"/>
      <c r="N4" s="26"/>
      <c r="O4" s="26"/>
      <c r="P4" s="26"/>
    </row>
    <row r="5" ht="28.45" customHeight="true" spans="1:16">
      <c r="A5" s="4"/>
      <c r="B5" s="4"/>
      <c r="C5" s="4"/>
      <c r="D5" s="26" t="s">
        <v>499</v>
      </c>
      <c r="E5" s="26" t="s">
        <v>500</v>
      </c>
      <c r="F5" s="26"/>
      <c r="G5" s="26"/>
      <c r="H5" s="26" t="s">
        <v>501</v>
      </c>
      <c r="I5" s="26"/>
      <c r="J5" s="26"/>
      <c r="K5" s="26"/>
      <c r="L5" s="26" t="s">
        <v>502</v>
      </c>
      <c r="M5" s="26"/>
      <c r="N5" s="26"/>
      <c r="O5" s="26"/>
      <c r="P5" s="26"/>
    </row>
    <row r="6" ht="28.45" customHeight="true" spans="1:16">
      <c r="A6" s="27" t="s">
        <v>503</v>
      </c>
      <c r="B6" s="27" t="s">
        <v>468</v>
      </c>
      <c r="C6" s="28">
        <v>1351.82</v>
      </c>
      <c r="D6" s="26"/>
      <c r="E6" s="26"/>
      <c r="F6" s="26"/>
      <c r="G6" s="26"/>
      <c r="H6" s="26" t="s">
        <v>504</v>
      </c>
      <c r="I6" s="26" t="s">
        <v>505</v>
      </c>
      <c r="J6" s="26" t="s">
        <v>506</v>
      </c>
      <c r="K6" s="26" t="s">
        <v>507</v>
      </c>
      <c r="L6" s="26" t="s">
        <v>508</v>
      </c>
      <c r="M6" s="26" t="s">
        <v>509</v>
      </c>
      <c r="N6" s="26" t="s">
        <v>510</v>
      </c>
      <c r="O6" s="26" t="s">
        <v>511</v>
      </c>
      <c r="P6" s="26" t="s">
        <v>512</v>
      </c>
    </row>
    <row r="7" ht="106" customHeight="true" spans="1:16">
      <c r="A7" s="5" t="s">
        <v>156</v>
      </c>
      <c r="B7" s="5" t="s">
        <v>513</v>
      </c>
      <c r="C7" s="6">
        <v>102</v>
      </c>
      <c r="D7" s="5"/>
      <c r="E7" s="5"/>
      <c r="F7" s="5" t="s">
        <v>514</v>
      </c>
      <c r="G7" s="5" t="s">
        <v>515</v>
      </c>
      <c r="H7" s="5" t="s">
        <v>516</v>
      </c>
      <c r="I7" s="5" t="s">
        <v>517</v>
      </c>
      <c r="J7" s="5" t="s">
        <v>518</v>
      </c>
      <c r="K7" s="5" t="s">
        <v>519</v>
      </c>
      <c r="L7" s="5"/>
      <c r="M7" s="5" t="s">
        <v>520</v>
      </c>
      <c r="N7" s="5"/>
      <c r="O7" s="5" t="s">
        <v>521</v>
      </c>
      <c r="P7" s="5" t="s">
        <v>522</v>
      </c>
    </row>
    <row r="8" ht="63" customHeight="true" spans="1:16">
      <c r="A8" s="5" t="s">
        <v>156</v>
      </c>
      <c r="B8" s="5" t="s">
        <v>523</v>
      </c>
      <c r="C8" s="6">
        <v>30</v>
      </c>
      <c r="D8" s="5"/>
      <c r="E8" s="5"/>
      <c r="F8" s="5" t="s">
        <v>524</v>
      </c>
      <c r="G8" s="5" t="s">
        <v>525</v>
      </c>
      <c r="H8" s="5" t="s">
        <v>526</v>
      </c>
      <c r="I8" s="5" t="s">
        <v>527</v>
      </c>
      <c r="J8" s="5" t="s">
        <v>528</v>
      </c>
      <c r="K8" s="5" t="s">
        <v>529</v>
      </c>
      <c r="L8" s="5"/>
      <c r="M8" s="5" t="s">
        <v>530</v>
      </c>
      <c r="N8" s="5"/>
      <c r="O8" s="5"/>
      <c r="P8" s="5" t="s">
        <v>531</v>
      </c>
    </row>
    <row r="9" ht="95" customHeight="true" spans="1:16">
      <c r="A9" s="5" t="s">
        <v>156</v>
      </c>
      <c r="B9" s="5" t="s">
        <v>532</v>
      </c>
      <c r="C9" s="6">
        <v>190</v>
      </c>
      <c r="D9" s="5"/>
      <c r="E9" s="5"/>
      <c r="F9" s="5" t="s">
        <v>533</v>
      </c>
      <c r="G9" s="5" t="s">
        <v>534</v>
      </c>
      <c r="H9" s="5" t="s">
        <v>535</v>
      </c>
      <c r="I9" s="5" t="s">
        <v>536</v>
      </c>
      <c r="J9" s="5" t="s">
        <v>537</v>
      </c>
      <c r="K9" s="5" t="s">
        <v>538</v>
      </c>
      <c r="L9" s="5"/>
      <c r="M9" s="5" t="s">
        <v>539</v>
      </c>
      <c r="N9" s="5" t="s">
        <v>540</v>
      </c>
      <c r="O9" s="5"/>
      <c r="P9" s="5" t="s">
        <v>541</v>
      </c>
    </row>
    <row r="10" ht="225" customHeight="true" spans="1:16">
      <c r="A10" s="5" t="s">
        <v>156</v>
      </c>
      <c r="B10" s="5" t="s">
        <v>542</v>
      </c>
      <c r="C10" s="6">
        <v>115.82</v>
      </c>
      <c r="D10" s="5"/>
      <c r="E10" s="5"/>
      <c r="F10" s="5" t="s">
        <v>543</v>
      </c>
      <c r="G10" s="5" t="s">
        <v>544</v>
      </c>
      <c r="H10" s="5" t="s">
        <v>545</v>
      </c>
      <c r="I10" s="5" t="s">
        <v>546</v>
      </c>
      <c r="J10" s="5" t="s">
        <v>518</v>
      </c>
      <c r="K10" s="5" t="s">
        <v>547</v>
      </c>
      <c r="L10" s="5"/>
      <c r="M10" s="5" t="s">
        <v>548</v>
      </c>
      <c r="N10" s="5"/>
      <c r="O10" s="5" t="s">
        <v>549</v>
      </c>
      <c r="P10" s="5" t="s">
        <v>531</v>
      </c>
    </row>
    <row r="11" ht="44" customHeight="true" spans="1:16">
      <c r="A11" s="5" t="s">
        <v>156</v>
      </c>
      <c r="B11" s="5" t="s">
        <v>550</v>
      </c>
      <c r="C11" s="6">
        <v>154</v>
      </c>
      <c r="D11" s="5"/>
      <c r="E11" s="5"/>
      <c r="F11" s="5" t="s">
        <v>551</v>
      </c>
      <c r="G11" s="5" t="s">
        <v>551</v>
      </c>
      <c r="H11" s="5" t="s">
        <v>552</v>
      </c>
      <c r="I11" s="5" t="s">
        <v>553</v>
      </c>
      <c r="J11" s="5" t="s">
        <v>518</v>
      </c>
      <c r="K11" s="5" t="s">
        <v>554</v>
      </c>
      <c r="L11" s="5"/>
      <c r="M11" s="5"/>
      <c r="N11" s="5"/>
      <c r="O11" s="5" t="s">
        <v>555</v>
      </c>
      <c r="P11" s="5"/>
    </row>
    <row r="12" ht="81" customHeight="true" spans="1:16">
      <c r="A12" s="5" t="s">
        <v>156</v>
      </c>
      <c r="B12" s="5" t="s">
        <v>556</v>
      </c>
      <c r="C12" s="6">
        <v>30</v>
      </c>
      <c r="D12" s="5"/>
      <c r="E12" s="5"/>
      <c r="F12" s="5" t="s">
        <v>557</v>
      </c>
      <c r="G12" s="5" t="s">
        <v>558</v>
      </c>
      <c r="H12" s="5" t="s">
        <v>559</v>
      </c>
      <c r="I12" s="5" t="s">
        <v>560</v>
      </c>
      <c r="J12" s="5" t="s">
        <v>561</v>
      </c>
      <c r="K12" s="5" t="s">
        <v>562</v>
      </c>
      <c r="L12" s="5"/>
      <c r="M12" s="5" t="s">
        <v>563</v>
      </c>
      <c r="N12" s="5"/>
      <c r="O12" s="5"/>
      <c r="P12" s="5" t="s">
        <v>564</v>
      </c>
    </row>
    <row r="13" ht="61" customHeight="true" spans="1:16">
      <c r="A13" s="5" t="s">
        <v>156</v>
      </c>
      <c r="B13" s="5" t="s">
        <v>565</v>
      </c>
      <c r="C13" s="6">
        <v>180</v>
      </c>
      <c r="D13" s="5"/>
      <c r="E13" s="5"/>
      <c r="F13" s="5" t="s">
        <v>566</v>
      </c>
      <c r="G13" s="5" t="s">
        <v>566</v>
      </c>
      <c r="H13" s="5" t="s">
        <v>567</v>
      </c>
      <c r="I13" s="5" t="s">
        <v>568</v>
      </c>
      <c r="J13" s="5" t="s">
        <v>518</v>
      </c>
      <c r="K13" s="5"/>
      <c r="L13" s="5" t="s">
        <v>569</v>
      </c>
      <c r="M13" s="5" t="s">
        <v>570</v>
      </c>
      <c r="N13" s="5"/>
      <c r="O13" s="5"/>
      <c r="P13" s="5" t="s">
        <v>571</v>
      </c>
    </row>
    <row r="14" ht="88" customHeight="true" spans="1:16">
      <c r="A14" s="5" t="s">
        <v>156</v>
      </c>
      <c r="B14" s="5" t="s">
        <v>572</v>
      </c>
      <c r="C14" s="6">
        <v>550</v>
      </c>
      <c r="D14" s="5"/>
      <c r="E14" s="5"/>
      <c r="F14" s="5" t="s">
        <v>573</v>
      </c>
      <c r="G14" s="5" t="s">
        <v>574</v>
      </c>
      <c r="H14" s="5" t="s">
        <v>575</v>
      </c>
      <c r="I14" s="5" t="s">
        <v>576</v>
      </c>
      <c r="J14" s="5" t="s">
        <v>518</v>
      </c>
      <c r="K14" s="5" t="s">
        <v>577</v>
      </c>
      <c r="L14" s="5"/>
      <c r="M14" s="5" t="s">
        <v>578</v>
      </c>
      <c r="N14" s="5" t="s">
        <v>579</v>
      </c>
      <c r="O14" s="5"/>
      <c r="P14" s="5" t="s">
        <v>580</v>
      </c>
    </row>
  </sheetData>
  <mergeCells count="14">
    <mergeCell ref="C2:N2"/>
    <mergeCell ref="A3:L3"/>
    <mergeCell ref="M3:N3"/>
    <mergeCell ref="D4:E4"/>
    <mergeCell ref="H4:P4"/>
    <mergeCell ref="H5:K5"/>
    <mergeCell ref="L5:P5"/>
    <mergeCell ref="A4:A5"/>
    <mergeCell ref="B4:B5"/>
    <mergeCell ref="C4:C5"/>
    <mergeCell ref="D5:D6"/>
    <mergeCell ref="E5:E6"/>
    <mergeCell ref="F4:F6"/>
    <mergeCell ref="G4:G6"/>
  </mergeCells>
  <printOptions horizontalCentered="true"/>
  <pageMargins left="0.0780000016093254" right="0.0780000016093254" top="0.0780000016093254" bottom="0.0780000016093254" header="0" footer="0"/>
  <pageSetup paperSize="9" scale="65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workbookViewId="0">
      <selection activeCell="T21" sqref="T21"/>
    </sheetView>
  </sheetViews>
  <sheetFormatPr defaultColWidth="10" defaultRowHeight="13.5"/>
  <cols>
    <col min="1" max="1" width="7.6" customWidth="true"/>
    <col min="2" max="2" width="6" customWidth="true"/>
    <col min="3" max="3" width="8.68333333333333" customWidth="true"/>
    <col min="4" max="4" width="7.6" customWidth="true"/>
    <col min="5" max="7" width="4.775" customWidth="true"/>
    <col min="8" max="9" width="7.6" customWidth="true"/>
    <col min="10" max="10" width="18.35" customWidth="true"/>
    <col min="11" max="11" width="9.7" customWidth="true"/>
    <col min="12" max="13" width="5.775" customWidth="true"/>
    <col min="14" max="14" width="11" customWidth="true"/>
    <col min="15" max="15" width="11.8916666666667" customWidth="true"/>
    <col min="16" max="17" width="5" customWidth="true"/>
    <col min="18" max="18" width="8.38333333333333" customWidth="true"/>
    <col min="19" max="21" width="7.86666666666667" customWidth="true"/>
  </cols>
  <sheetData>
    <row r="1" ht="22.6" customHeight="true" spans="1:19">
      <c r="A1" s="1"/>
      <c r="S1" s="1" t="s">
        <v>581</v>
      </c>
    </row>
    <row r="2" ht="36.9" customHeight="true" spans="1:19">
      <c r="A2" s="2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0.35" customHeight="true" spans="1:19">
      <c r="A3" s="3" t="s">
        <v>449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4.3" customHeight="true" spans="1:19">
      <c r="A4" s="1"/>
      <c r="B4" s="1"/>
      <c r="C4" s="1"/>
      <c r="D4" s="1"/>
      <c r="E4" s="1"/>
      <c r="F4" s="1"/>
      <c r="G4" s="1"/>
      <c r="H4" s="1"/>
      <c r="I4" s="1"/>
      <c r="J4" s="1"/>
      <c r="Q4" s="17" t="s">
        <v>31</v>
      </c>
      <c r="R4" s="17"/>
      <c r="S4" s="17"/>
    </row>
    <row r="5" ht="15.8" customHeight="true" spans="1:21">
      <c r="A5" s="4" t="s">
        <v>450</v>
      </c>
      <c r="B5" s="4" t="s">
        <v>451</v>
      </c>
      <c r="C5" s="4" t="s">
        <v>582</v>
      </c>
      <c r="D5" s="4"/>
      <c r="E5" s="4"/>
      <c r="F5" s="4"/>
      <c r="G5" s="4"/>
      <c r="H5" s="4"/>
      <c r="I5" s="4"/>
      <c r="J5" s="4" t="s">
        <v>583</v>
      </c>
      <c r="K5" s="4" t="s">
        <v>584</v>
      </c>
      <c r="L5" s="4"/>
      <c r="M5" s="4"/>
      <c r="N5" s="4"/>
      <c r="O5" s="4"/>
      <c r="P5" s="4"/>
      <c r="Q5" s="4"/>
      <c r="R5" s="4"/>
      <c r="S5" s="4"/>
      <c r="T5" s="4"/>
      <c r="U5" s="4"/>
    </row>
    <row r="6" ht="16.55" customHeight="true" spans="1:21">
      <c r="A6" s="4"/>
      <c r="B6" s="4"/>
      <c r="C6" s="4" t="s">
        <v>494</v>
      </c>
      <c r="D6" s="4" t="s">
        <v>585</v>
      </c>
      <c r="E6" s="4"/>
      <c r="F6" s="4"/>
      <c r="G6" s="4"/>
      <c r="H6" s="4" t="s">
        <v>586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ht="17.05" customHeight="true" spans="1:21">
      <c r="A7" s="4"/>
      <c r="B7" s="4"/>
      <c r="C7" s="4"/>
      <c r="J7" s="4"/>
      <c r="K7" s="7" t="s">
        <v>507</v>
      </c>
      <c r="L7" s="8"/>
      <c r="M7" s="8"/>
      <c r="N7" s="7" t="s">
        <v>501</v>
      </c>
      <c r="O7" s="7"/>
      <c r="P7" s="7"/>
      <c r="Q7" s="7" t="s">
        <v>502</v>
      </c>
      <c r="R7" s="7"/>
      <c r="S7" s="7"/>
      <c r="T7" s="7"/>
      <c r="U7" s="15" t="s">
        <v>587</v>
      </c>
    </row>
    <row r="8" ht="43" customHeight="true" spans="1:21">
      <c r="A8" s="4"/>
      <c r="B8" s="4"/>
      <c r="C8" s="4"/>
      <c r="D8" s="4" t="s">
        <v>139</v>
      </c>
      <c r="E8" s="4" t="s">
        <v>588</v>
      </c>
      <c r="F8" s="4" t="s">
        <v>143</v>
      </c>
      <c r="G8" s="4" t="s">
        <v>589</v>
      </c>
      <c r="H8" s="4" t="s">
        <v>161</v>
      </c>
      <c r="I8" s="4" t="s">
        <v>162</v>
      </c>
      <c r="J8" s="4"/>
      <c r="K8" s="9" t="s">
        <v>590</v>
      </c>
      <c r="L8" s="10" t="s">
        <v>591</v>
      </c>
      <c r="M8" s="10" t="s">
        <v>592</v>
      </c>
      <c r="N8" s="12" t="s">
        <v>504</v>
      </c>
      <c r="O8" s="15" t="s">
        <v>505</v>
      </c>
      <c r="P8" s="15" t="s">
        <v>506</v>
      </c>
      <c r="Q8" s="15" t="s">
        <v>508</v>
      </c>
      <c r="R8" s="15" t="s">
        <v>509</v>
      </c>
      <c r="S8" s="15" t="s">
        <v>510</v>
      </c>
      <c r="T8" s="15" t="s">
        <v>511</v>
      </c>
      <c r="U8" s="15" t="s">
        <v>593</v>
      </c>
    </row>
    <row r="9" ht="42" customHeight="true" spans="1:21">
      <c r="A9" s="5" t="s">
        <v>503</v>
      </c>
      <c r="B9" s="5" t="s">
        <v>468</v>
      </c>
      <c r="C9" s="6">
        <v>8973.874785</v>
      </c>
      <c r="D9" s="6">
        <v>8973.874785</v>
      </c>
      <c r="E9" s="6"/>
      <c r="F9" s="6"/>
      <c r="G9" s="6"/>
      <c r="H9" s="6">
        <v>7622.054785</v>
      </c>
      <c r="I9" s="6">
        <v>1351.82</v>
      </c>
      <c r="J9" s="11" t="s">
        <v>594</v>
      </c>
      <c r="K9" s="10" t="s">
        <v>595</v>
      </c>
      <c r="L9" s="12"/>
      <c r="M9" s="12"/>
      <c r="N9" s="16" t="s">
        <v>596</v>
      </c>
      <c r="O9" s="16" t="s">
        <v>597</v>
      </c>
      <c r="P9" s="12" t="s">
        <v>598</v>
      </c>
      <c r="Q9" s="12"/>
      <c r="R9" s="18" t="s">
        <v>599</v>
      </c>
      <c r="S9" s="19" t="s">
        <v>600</v>
      </c>
      <c r="T9" s="19" t="s">
        <v>601</v>
      </c>
      <c r="U9" s="19" t="s">
        <v>602</v>
      </c>
    </row>
    <row r="10" ht="32" customHeight="true" spans="1:21">
      <c r="A10" s="5"/>
      <c r="B10" s="5"/>
      <c r="C10" s="6"/>
      <c r="D10" s="6"/>
      <c r="E10" s="6"/>
      <c r="F10" s="6"/>
      <c r="G10" s="6"/>
      <c r="H10" s="6"/>
      <c r="I10" s="6"/>
      <c r="J10" s="11"/>
      <c r="K10" s="10"/>
      <c r="L10" s="13"/>
      <c r="M10" s="13"/>
      <c r="N10" s="16"/>
      <c r="O10" s="16"/>
      <c r="P10" s="13"/>
      <c r="Q10" s="13"/>
      <c r="R10" s="20"/>
      <c r="S10" s="21"/>
      <c r="T10" s="21"/>
      <c r="U10" s="21"/>
    </row>
    <row r="11" ht="42" customHeight="true" spans="1:21">
      <c r="A11" s="5"/>
      <c r="B11" s="5"/>
      <c r="C11" s="6"/>
      <c r="D11" s="6"/>
      <c r="E11" s="6"/>
      <c r="F11" s="6"/>
      <c r="G11" s="6"/>
      <c r="H11" s="6"/>
      <c r="I11" s="6"/>
      <c r="J11" s="11"/>
      <c r="K11" s="10"/>
      <c r="L11" s="13"/>
      <c r="M11" s="13"/>
      <c r="N11" s="16"/>
      <c r="O11" s="16"/>
      <c r="P11" s="13"/>
      <c r="Q11" s="13"/>
      <c r="R11" s="20"/>
      <c r="S11" s="21"/>
      <c r="T11" s="21"/>
      <c r="U11" s="21"/>
    </row>
    <row r="12" ht="41" customHeight="true" spans="1:21">
      <c r="A12" s="5"/>
      <c r="B12" s="5"/>
      <c r="C12" s="6"/>
      <c r="D12" s="6"/>
      <c r="E12" s="6"/>
      <c r="F12" s="6"/>
      <c r="G12" s="6"/>
      <c r="H12" s="6"/>
      <c r="I12" s="6"/>
      <c r="J12" s="11"/>
      <c r="K12" s="10"/>
      <c r="L12" s="13"/>
      <c r="M12" s="13"/>
      <c r="N12" s="16"/>
      <c r="O12" s="16"/>
      <c r="P12" s="13"/>
      <c r="Q12" s="13"/>
      <c r="R12" s="20"/>
      <c r="S12" s="21"/>
      <c r="T12" s="21"/>
      <c r="U12" s="21"/>
    </row>
    <row r="13" ht="28" customHeight="true" spans="1:21">
      <c r="A13" s="5"/>
      <c r="B13" s="5"/>
      <c r="C13" s="6"/>
      <c r="D13" s="6"/>
      <c r="E13" s="6"/>
      <c r="F13" s="6"/>
      <c r="G13" s="6"/>
      <c r="H13" s="6"/>
      <c r="I13" s="6"/>
      <c r="J13" s="11"/>
      <c r="K13" s="10"/>
      <c r="L13" s="13"/>
      <c r="M13" s="13"/>
      <c r="N13" s="16"/>
      <c r="O13" s="16"/>
      <c r="P13" s="13"/>
      <c r="Q13" s="13"/>
      <c r="R13" s="20"/>
      <c r="S13" s="21"/>
      <c r="T13" s="21"/>
      <c r="U13" s="21"/>
    </row>
    <row r="14" ht="31" customHeight="true" spans="1:21">
      <c r="A14" s="5"/>
      <c r="B14" s="5"/>
      <c r="C14" s="6"/>
      <c r="D14" s="6"/>
      <c r="E14" s="6"/>
      <c r="F14" s="6"/>
      <c r="G14" s="6"/>
      <c r="H14" s="6"/>
      <c r="I14" s="6"/>
      <c r="J14" s="11"/>
      <c r="K14" s="10"/>
      <c r="L14" s="13"/>
      <c r="M14" s="13"/>
      <c r="N14" s="16"/>
      <c r="O14" s="16"/>
      <c r="P14" s="13"/>
      <c r="Q14" s="13"/>
      <c r="R14" s="20"/>
      <c r="S14" s="21"/>
      <c r="T14" s="21"/>
      <c r="U14" s="21"/>
    </row>
    <row r="15" ht="26" customHeight="true" spans="1:21">
      <c r="A15" s="5"/>
      <c r="B15" s="5"/>
      <c r="C15" s="6"/>
      <c r="D15" s="6"/>
      <c r="E15" s="6"/>
      <c r="F15" s="6"/>
      <c r="G15" s="6"/>
      <c r="H15" s="6"/>
      <c r="I15" s="6"/>
      <c r="J15" s="11"/>
      <c r="K15" s="10"/>
      <c r="L15" s="13"/>
      <c r="M15" s="13"/>
      <c r="N15" s="16"/>
      <c r="O15" s="16"/>
      <c r="P15" s="13"/>
      <c r="Q15" s="13"/>
      <c r="R15" s="20"/>
      <c r="S15" s="21"/>
      <c r="T15" s="21"/>
      <c r="U15" s="21"/>
    </row>
    <row r="16" ht="32" customHeight="true" spans="1:21">
      <c r="A16" s="5"/>
      <c r="B16" s="5"/>
      <c r="C16" s="6"/>
      <c r="D16" s="6"/>
      <c r="E16" s="6"/>
      <c r="F16" s="6"/>
      <c r="G16" s="6"/>
      <c r="H16" s="6"/>
      <c r="I16" s="6"/>
      <c r="J16" s="11"/>
      <c r="K16" s="10"/>
      <c r="L16" s="13"/>
      <c r="M16" s="13"/>
      <c r="N16" s="16"/>
      <c r="O16" s="16"/>
      <c r="P16" s="13"/>
      <c r="Q16" s="13"/>
      <c r="R16" s="20"/>
      <c r="S16" s="21"/>
      <c r="T16" s="21"/>
      <c r="U16" s="21"/>
    </row>
    <row r="17" ht="32" customHeight="true" spans="1:21">
      <c r="A17" s="5"/>
      <c r="B17" s="5"/>
      <c r="C17" s="6"/>
      <c r="D17" s="6"/>
      <c r="E17" s="6"/>
      <c r="F17" s="6"/>
      <c r="G17" s="6"/>
      <c r="H17" s="6"/>
      <c r="I17" s="6"/>
      <c r="J17" s="11"/>
      <c r="K17" s="10"/>
      <c r="L17" s="14"/>
      <c r="M17" s="14"/>
      <c r="N17" s="16"/>
      <c r="O17" s="16"/>
      <c r="P17" s="14"/>
      <c r="Q17" s="14"/>
      <c r="R17" s="22"/>
      <c r="S17" s="23"/>
      <c r="T17" s="23"/>
      <c r="U17" s="23"/>
    </row>
  </sheetData>
  <mergeCells count="35">
    <mergeCell ref="A2:S2"/>
    <mergeCell ref="A3:S3"/>
    <mergeCell ref="Q4:S4"/>
    <mergeCell ref="C5:I5"/>
    <mergeCell ref="D6:G6"/>
    <mergeCell ref="H6:I6"/>
    <mergeCell ref="K7:M7"/>
    <mergeCell ref="N7:P7"/>
    <mergeCell ref="Q7:T7"/>
    <mergeCell ref="A5:A8"/>
    <mergeCell ref="A9:A17"/>
    <mergeCell ref="B5:B8"/>
    <mergeCell ref="B9:B17"/>
    <mergeCell ref="C6:C8"/>
    <mergeCell ref="C9:C17"/>
    <mergeCell ref="D9:D17"/>
    <mergeCell ref="E9:E17"/>
    <mergeCell ref="F9:F17"/>
    <mergeCell ref="G9:G17"/>
    <mergeCell ref="H9:H17"/>
    <mergeCell ref="I9:I17"/>
    <mergeCell ref="J5:J8"/>
    <mergeCell ref="J9:J17"/>
    <mergeCell ref="K9:K17"/>
    <mergeCell ref="L9:L17"/>
    <mergeCell ref="M9:M17"/>
    <mergeCell ref="N9:N17"/>
    <mergeCell ref="O9:O17"/>
    <mergeCell ref="P9:P17"/>
    <mergeCell ref="Q9:Q17"/>
    <mergeCell ref="R9:R17"/>
    <mergeCell ref="S9:S17"/>
    <mergeCell ref="T9:T17"/>
    <mergeCell ref="U9:U17"/>
    <mergeCell ref="K5:U6"/>
  </mergeCells>
  <printOptions horizontalCentered="true"/>
  <pageMargins left="0.0780000016093254" right="0.0780000016093254" top="0.0780000016093254" bottom="0.0780000016093254" header="0" footer="0"/>
  <pageSetup paperSize="9" scale="9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G21" sqref="G21"/>
    </sheetView>
  </sheetViews>
  <sheetFormatPr defaultColWidth="10" defaultRowHeight="13.5" outlineLevelCol="7"/>
  <cols>
    <col min="1" max="1" width="29.45" customWidth="true"/>
    <col min="2" max="2" width="10.175" customWidth="true"/>
    <col min="3" max="3" width="23.075" customWidth="true"/>
    <col min="4" max="4" width="10.5833333333333" customWidth="true"/>
    <col min="5" max="5" width="24.0166666666667" customWidth="true"/>
    <col min="6" max="6" width="10.45" customWidth="true"/>
    <col min="7" max="7" width="21.6666666666667" customWidth="true"/>
    <col min="8" max="8" width="10.9916666666667" customWidth="true"/>
  </cols>
  <sheetData>
    <row r="1" ht="11.3" customHeight="true" spans="1:8">
      <c r="A1" s="1"/>
      <c r="H1" s="29" t="s">
        <v>29</v>
      </c>
    </row>
    <row r="2" ht="21.1" customHeight="true" spans="1:8">
      <c r="A2" s="94" t="s">
        <v>6</v>
      </c>
      <c r="B2" s="94"/>
      <c r="C2" s="94"/>
      <c r="D2" s="94"/>
      <c r="E2" s="94"/>
      <c r="F2" s="94"/>
      <c r="G2" s="94"/>
      <c r="H2" s="94"/>
    </row>
    <row r="3" ht="15.05" customHeight="true" spans="1:8">
      <c r="A3" s="25" t="s">
        <v>30</v>
      </c>
      <c r="B3" s="25"/>
      <c r="C3" s="25"/>
      <c r="D3" s="25"/>
      <c r="E3" s="25"/>
      <c r="F3" s="25"/>
      <c r="G3" s="17" t="s">
        <v>31</v>
      </c>
      <c r="H3" s="17"/>
    </row>
    <row r="4" ht="15.65" customHeight="true" spans="1:8">
      <c r="A4" s="4" t="s">
        <v>32</v>
      </c>
      <c r="B4" s="4"/>
      <c r="C4" s="4" t="s">
        <v>33</v>
      </c>
      <c r="D4" s="4"/>
      <c r="E4" s="4"/>
      <c r="F4" s="4"/>
      <c r="G4" s="4"/>
      <c r="H4" s="4"/>
    </row>
    <row r="5" ht="19.55" customHeight="true" spans="1:8">
      <c r="A5" s="4" t="s">
        <v>34</v>
      </c>
      <c r="B5" s="4" t="s">
        <v>35</v>
      </c>
      <c r="C5" s="4" t="s">
        <v>36</v>
      </c>
      <c r="D5" s="4" t="s">
        <v>35</v>
      </c>
      <c r="E5" s="4" t="s">
        <v>37</v>
      </c>
      <c r="F5" s="4" t="s">
        <v>35</v>
      </c>
      <c r="G5" s="4" t="s">
        <v>38</v>
      </c>
      <c r="H5" s="4" t="s">
        <v>35</v>
      </c>
    </row>
    <row r="6" ht="14.2" customHeight="true" spans="1:8">
      <c r="A6" s="31" t="s">
        <v>39</v>
      </c>
      <c r="B6" s="6">
        <v>8973.87</v>
      </c>
      <c r="C6" s="5" t="s">
        <v>40</v>
      </c>
      <c r="D6" s="41">
        <v>6404.28</v>
      </c>
      <c r="E6" s="31" t="s">
        <v>41</v>
      </c>
      <c r="F6" s="28">
        <f>SUM(F7:F9)</f>
        <v>7622.05</v>
      </c>
      <c r="G6" s="5" t="s">
        <v>42</v>
      </c>
      <c r="H6" s="6">
        <f>5070.48-0.01</f>
        <v>5070.47</v>
      </c>
    </row>
    <row r="7" ht="14.2" customHeight="true" spans="1:8">
      <c r="A7" s="5" t="s">
        <v>43</v>
      </c>
      <c r="B7" s="6">
        <v>8973.87</v>
      </c>
      <c r="C7" s="5" t="s">
        <v>44</v>
      </c>
      <c r="D7" s="41"/>
      <c r="E7" s="5" t="s">
        <v>45</v>
      </c>
      <c r="F7" s="78">
        <v>5070.47</v>
      </c>
      <c r="G7" s="5" t="s">
        <v>46</v>
      </c>
      <c r="H7" s="6">
        <v>2648.69</v>
      </c>
    </row>
    <row r="8" ht="14.2" customHeight="true" spans="1:8">
      <c r="A8" s="31" t="s">
        <v>47</v>
      </c>
      <c r="B8" s="6"/>
      <c r="C8" s="5" t="s">
        <v>48</v>
      </c>
      <c r="D8" s="41"/>
      <c r="E8" s="5" t="s">
        <v>49</v>
      </c>
      <c r="F8" s="78">
        <v>1296.87</v>
      </c>
      <c r="G8" s="5" t="s">
        <v>50</v>
      </c>
      <c r="H8" s="6"/>
    </row>
    <row r="9" ht="14.2" customHeight="true" spans="1:8">
      <c r="A9" s="5" t="s">
        <v>51</v>
      </c>
      <c r="B9" s="6"/>
      <c r="C9" s="5" t="s">
        <v>52</v>
      </c>
      <c r="D9" s="41"/>
      <c r="E9" s="5" t="s">
        <v>53</v>
      </c>
      <c r="F9" s="6">
        <v>1254.71</v>
      </c>
      <c r="G9" s="5" t="s">
        <v>54</v>
      </c>
      <c r="H9" s="6"/>
    </row>
    <row r="10" ht="14.2" customHeight="true" spans="1:8">
      <c r="A10" s="5" t="s">
        <v>55</v>
      </c>
      <c r="B10" s="6"/>
      <c r="C10" s="5" t="s">
        <v>56</v>
      </c>
      <c r="D10" s="41"/>
      <c r="E10" s="31" t="s">
        <v>57</v>
      </c>
      <c r="F10" s="28">
        <f>SUM(F11:F20)</f>
        <v>1351.82</v>
      </c>
      <c r="G10" s="5" t="s">
        <v>58</v>
      </c>
      <c r="H10" s="6"/>
    </row>
    <row r="11" ht="14.2" customHeight="true" spans="1:8">
      <c r="A11" s="5" t="s">
        <v>59</v>
      </c>
      <c r="B11" s="6"/>
      <c r="C11" s="5" t="s">
        <v>60</v>
      </c>
      <c r="D11" s="41"/>
      <c r="E11" s="5" t="s">
        <v>61</v>
      </c>
      <c r="F11" s="6"/>
      <c r="G11" s="5" t="s">
        <v>62</v>
      </c>
      <c r="H11" s="6"/>
    </row>
    <row r="12" ht="14.2" customHeight="true" spans="1:8">
      <c r="A12" s="5" t="s">
        <v>63</v>
      </c>
      <c r="B12" s="6"/>
      <c r="C12" s="5" t="s">
        <v>64</v>
      </c>
      <c r="D12" s="41"/>
      <c r="E12" s="5" t="s">
        <v>65</v>
      </c>
      <c r="F12" s="6">
        <v>1351.82</v>
      </c>
      <c r="G12" s="5" t="s">
        <v>66</v>
      </c>
      <c r="H12" s="6"/>
    </row>
    <row r="13" ht="14.2" customHeight="true" spans="1:8">
      <c r="A13" s="5" t="s">
        <v>67</v>
      </c>
      <c r="B13" s="6"/>
      <c r="C13" s="5" t="s">
        <v>68</v>
      </c>
      <c r="D13" s="41">
        <v>2129.87</v>
      </c>
      <c r="E13" s="5" t="s">
        <v>69</v>
      </c>
      <c r="F13" s="6"/>
      <c r="G13" s="5" t="s">
        <v>70</v>
      </c>
      <c r="H13" s="6"/>
    </row>
    <row r="14" ht="14.2" customHeight="true" spans="1:8">
      <c r="A14" s="5" t="s">
        <v>71</v>
      </c>
      <c r="B14" s="6"/>
      <c r="C14" s="5" t="s">
        <v>72</v>
      </c>
      <c r="D14" s="41"/>
      <c r="E14" s="5" t="s">
        <v>73</v>
      </c>
      <c r="F14" s="6"/>
      <c r="G14" s="5" t="s">
        <v>74</v>
      </c>
      <c r="H14" s="78">
        <v>1254.71</v>
      </c>
    </row>
    <row r="15" ht="14.2" customHeight="true" spans="1:8">
      <c r="A15" s="5" t="s">
        <v>75</v>
      </c>
      <c r="B15" s="6"/>
      <c r="C15" s="5" t="s">
        <v>76</v>
      </c>
      <c r="D15" s="41"/>
      <c r="E15" s="5" t="s">
        <v>77</v>
      </c>
      <c r="F15" s="6"/>
      <c r="G15" s="5" t="s">
        <v>78</v>
      </c>
      <c r="H15" s="6"/>
    </row>
    <row r="16" ht="14.2" customHeight="true" spans="1:8">
      <c r="A16" s="5" t="s">
        <v>79</v>
      </c>
      <c r="B16" s="6"/>
      <c r="C16" s="5" t="s">
        <v>80</v>
      </c>
      <c r="D16" s="41"/>
      <c r="E16" s="5" t="s">
        <v>81</v>
      </c>
      <c r="F16" s="6"/>
      <c r="G16" s="5" t="s">
        <v>82</v>
      </c>
      <c r="H16" s="6"/>
    </row>
    <row r="17" ht="14.2" customHeight="true" spans="1:8">
      <c r="A17" s="5" t="s">
        <v>83</v>
      </c>
      <c r="B17" s="6"/>
      <c r="C17" s="5" t="s">
        <v>84</v>
      </c>
      <c r="D17" s="41"/>
      <c r="E17" s="5" t="s">
        <v>85</v>
      </c>
      <c r="F17" s="6"/>
      <c r="G17" s="5" t="s">
        <v>86</v>
      </c>
      <c r="H17" s="6"/>
    </row>
    <row r="18" ht="14.2" customHeight="true" spans="1:8">
      <c r="A18" s="5" t="s">
        <v>87</v>
      </c>
      <c r="B18" s="6"/>
      <c r="C18" s="5" t="s">
        <v>88</v>
      </c>
      <c r="D18" s="41"/>
      <c r="E18" s="5" t="s">
        <v>89</v>
      </c>
      <c r="F18" s="6"/>
      <c r="G18" s="5" t="s">
        <v>90</v>
      </c>
      <c r="H18" s="6"/>
    </row>
    <row r="19" ht="14.2" customHeight="true" spans="1:8">
      <c r="A19" s="5" t="s">
        <v>91</v>
      </c>
      <c r="B19" s="6"/>
      <c r="C19" s="5" t="s">
        <v>92</v>
      </c>
      <c r="D19" s="41"/>
      <c r="E19" s="5" t="s">
        <v>93</v>
      </c>
      <c r="F19" s="6"/>
      <c r="G19" s="5" t="s">
        <v>94</v>
      </c>
      <c r="H19" s="6"/>
    </row>
    <row r="20" ht="14.2" customHeight="true" spans="1:8">
      <c r="A20" s="31" t="s">
        <v>95</v>
      </c>
      <c r="B20" s="28"/>
      <c r="C20" s="5" t="s">
        <v>96</v>
      </c>
      <c r="D20" s="41"/>
      <c r="E20" s="5" t="s">
        <v>97</v>
      </c>
      <c r="F20" s="6"/>
      <c r="G20" s="5"/>
      <c r="H20" s="6"/>
    </row>
    <row r="21" ht="14.2" customHeight="true" spans="1:8">
      <c r="A21" s="31" t="s">
        <v>98</v>
      </c>
      <c r="B21" s="28"/>
      <c r="C21" s="5" t="s">
        <v>99</v>
      </c>
      <c r="D21" s="41"/>
      <c r="E21" s="31" t="s">
        <v>100</v>
      </c>
      <c r="F21" s="28"/>
      <c r="G21" s="5"/>
      <c r="H21" s="6"/>
    </row>
    <row r="22" ht="14.2" customHeight="true" spans="1:8">
      <c r="A22" s="31" t="s">
        <v>101</v>
      </c>
      <c r="B22" s="28"/>
      <c r="C22" s="5" t="s">
        <v>102</v>
      </c>
      <c r="D22" s="41"/>
      <c r="E22" s="5"/>
      <c r="F22" s="5"/>
      <c r="G22" s="5"/>
      <c r="H22" s="6"/>
    </row>
    <row r="23" ht="14.2" customHeight="true" spans="1:8">
      <c r="A23" s="31" t="s">
        <v>103</v>
      </c>
      <c r="B23" s="28"/>
      <c r="C23" s="5" t="s">
        <v>104</v>
      </c>
      <c r="D23" s="41"/>
      <c r="E23" s="5"/>
      <c r="F23" s="5"/>
      <c r="G23" s="5"/>
      <c r="H23" s="6"/>
    </row>
    <row r="24" ht="14.2" customHeight="true" spans="1:8">
      <c r="A24" s="31" t="s">
        <v>105</v>
      </c>
      <c r="B24" s="28"/>
      <c r="C24" s="5" t="s">
        <v>106</v>
      </c>
      <c r="D24" s="41"/>
      <c r="E24" s="5"/>
      <c r="F24" s="5"/>
      <c r="G24" s="5"/>
      <c r="H24" s="6"/>
    </row>
    <row r="25" ht="14.2" customHeight="true" spans="1:8">
      <c r="A25" s="5" t="s">
        <v>107</v>
      </c>
      <c r="B25" s="6"/>
      <c r="C25" s="5" t="s">
        <v>108</v>
      </c>
      <c r="D25" s="65">
        <v>439.72</v>
      </c>
      <c r="E25" s="5"/>
      <c r="F25" s="5"/>
      <c r="G25" s="5"/>
      <c r="H25" s="6"/>
    </row>
    <row r="26" ht="14.2" customHeight="true" spans="1:8">
      <c r="A26" s="5" t="s">
        <v>109</v>
      </c>
      <c r="B26" s="6"/>
      <c r="C26" s="5" t="s">
        <v>110</v>
      </c>
      <c r="D26" s="41"/>
      <c r="E26" s="5"/>
      <c r="F26" s="5"/>
      <c r="G26" s="5"/>
      <c r="H26" s="6"/>
    </row>
    <row r="27" ht="14.2" customHeight="true" spans="1:8">
      <c r="A27" s="5" t="s">
        <v>111</v>
      </c>
      <c r="B27" s="6"/>
      <c r="C27" s="5" t="s">
        <v>112</v>
      </c>
      <c r="D27" s="41"/>
      <c r="E27" s="5"/>
      <c r="F27" s="5"/>
      <c r="G27" s="5"/>
      <c r="H27" s="6"/>
    </row>
    <row r="28" ht="14.2" customHeight="true" spans="1:8">
      <c r="A28" s="31" t="s">
        <v>113</v>
      </c>
      <c r="B28" s="28"/>
      <c r="C28" s="5" t="s">
        <v>114</v>
      </c>
      <c r="D28" s="41"/>
      <c r="E28" s="5"/>
      <c r="F28" s="5"/>
      <c r="G28" s="5"/>
      <c r="H28" s="6"/>
    </row>
    <row r="29" ht="14.2" customHeight="true" spans="1:8">
      <c r="A29" s="31" t="s">
        <v>115</v>
      </c>
      <c r="B29" s="28"/>
      <c r="C29" s="5" t="s">
        <v>116</v>
      </c>
      <c r="D29" s="41"/>
      <c r="E29" s="5"/>
      <c r="F29" s="5"/>
      <c r="G29" s="5"/>
      <c r="H29" s="6"/>
    </row>
    <row r="30" ht="14.2" customHeight="true" spans="1:8">
      <c r="A30" s="31" t="s">
        <v>117</v>
      </c>
      <c r="B30" s="28"/>
      <c r="C30" s="5" t="s">
        <v>118</v>
      </c>
      <c r="D30" s="41"/>
      <c r="E30" s="5"/>
      <c r="F30" s="5"/>
      <c r="G30" s="5"/>
      <c r="H30" s="6"/>
    </row>
    <row r="31" ht="14.2" customHeight="true" spans="1:8">
      <c r="A31" s="31" t="s">
        <v>119</v>
      </c>
      <c r="B31" s="28"/>
      <c r="C31" s="5" t="s">
        <v>120</v>
      </c>
      <c r="D31" s="41"/>
      <c r="E31" s="5"/>
      <c r="F31" s="5"/>
      <c r="G31" s="5"/>
      <c r="H31" s="6"/>
    </row>
    <row r="32" ht="14.2" customHeight="true" spans="1:8">
      <c r="A32" s="31" t="s">
        <v>121</v>
      </c>
      <c r="B32" s="28"/>
      <c r="C32" s="5" t="s">
        <v>122</v>
      </c>
      <c r="D32" s="41"/>
      <c r="E32" s="5"/>
      <c r="F32" s="5"/>
      <c r="G32" s="5"/>
      <c r="H32" s="6"/>
    </row>
    <row r="33" ht="14.2" customHeight="true" spans="1:8">
      <c r="A33" s="5"/>
      <c r="B33" s="5"/>
      <c r="C33" s="5" t="s">
        <v>123</v>
      </c>
      <c r="D33" s="41"/>
      <c r="E33" s="5"/>
      <c r="F33" s="5"/>
      <c r="G33" s="5"/>
      <c r="H33" s="5"/>
    </row>
    <row r="34" ht="14.2" customHeight="true" spans="1:8">
      <c r="A34" s="5"/>
      <c r="B34" s="5"/>
      <c r="C34" s="5" t="s">
        <v>124</v>
      </c>
      <c r="D34" s="41"/>
      <c r="E34" s="5"/>
      <c r="F34" s="5"/>
      <c r="G34" s="5"/>
      <c r="H34" s="5"/>
    </row>
    <row r="35" ht="14.2" customHeight="true" spans="1:8">
      <c r="A35" s="5"/>
      <c r="B35" s="5"/>
      <c r="C35" s="5" t="s">
        <v>125</v>
      </c>
      <c r="D35" s="41"/>
      <c r="E35" s="5"/>
      <c r="F35" s="5"/>
      <c r="G35" s="5"/>
      <c r="H35" s="5"/>
    </row>
    <row r="36" ht="14.2" customHeight="true" spans="1:8">
      <c r="A36" s="5"/>
      <c r="B36" s="5"/>
      <c r="C36" s="5"/>
      <c r="D36" s="5"/>
      <c r="E36" s="5"/>
      <c r="F36" s="5"/>
      <c r="G36" s="5"/>
      <c r="H36" s="5"/>
    </row>
    <row r="37" ht="14.2" customHeight="true" spans="1:8">
      <c r="A37" s="31" t="s">
        <v>126</v>
      </c>
      <c r="B37" s="28">
        <f>SUM(B7:B36)</f>
        <v>8973.87</v>
      </c>
      <c r="C37" s="31" t="s">
        <v>127</v>
      </c>
      <c r="D37" s="28">
        <f>SUM(D6:D36)</f>
        <v>8973.87</v>
      </c>
      <c r="E37" s="31" t="s">
        <v>127</v>
      </c>
      <c r="F37" s="28">
        <f>F6+F10</f>
        <v>8973.87</v>
      </c>
      <c r="G37" s="31" t="s">
        <v>127</v>
      </c>
      <c r="H37" s="28">
        <f>H6+H7+H10+H11+H14</f>
        <v>8973.87</v>
      </c>
    </row>
    <row r="38" ht="14.2" customHeight="true" spans="1:8">
      <c r="A38" s="31" t="s">
        <v>128</v>
      </c>
      <c r="B38" s="28"/>
      <c r="C38" s="31" t="s">
        <v>129</v>
      </c>
      <c r="D38" s="28"/>
      <c r="E38" s="31" t="s">
        <v>129</v>
      </c>
      <c r="F38" s="28"/>
      <c r="G38" s="31" t="s">
        <v>129</v>
      </c>
      <c r="H38" s="28"/>
    </row>
    <row r="39" ht="14.2" customHeight="true" spans="1:8">
      <c r="A39" s="5"/>
      <c r="B39" s="6"/>
      <c r="C39" s="5"/>
      <c r="D39" s="6"/>
      <c r="E39" s="31"/>
      <c r="F39" s="28"/>
      <c r="G39" s="31"/>
      <c r="H39" s="28"/>
    </row>
    <row r="40" ht="14.2" customHeight="true" spans="1:8">
      <c r="A40" s="31" t="s">
        <v>130</v>
      </c>
      <c r="B40" s="28">
        <f>B37</f>
        <v>8973.87</v>
      </c>
      <c r="C40" s="31" t="s">
        <v>131</v>
      </c>
      <c r="D40" s="28">
        <f>D37</f>
        <v>8973.87</v>
      </c>
      <c r="E40" s="31" t="s">
        <v>131</v>
      </c>
      <c r="F40" s="28">
        <f>F37</f>
        <v>8973.87</v>
      </c>
      <c r="G40" s="31" t="s">
        <v>131</v>
      </c>
      <c r="H40" s="28">
        <f>H37</f>
        <v>8973.87</v>
      </c>
    </row>
  </sheetData>
  <mergeCells count="5">
    <mergeCell ref="A2:H2"/>
    <mergeCell ref="A3:F3"/>
    <mergeCell ref="G3:H3"/>
    <mergeCell ref="A4:B4"/>
    <mergeCell ref="C4:H4"/>
  </mergeCells>
  <printOptions horizontalCentered="true"/>
  <pageMargins left="0.0784722222222222" right="0.0784722222222222" top="0.0784722222222222" bottom="0.0784722222222222" header="0" footer="0"/>
  <pageSetup paperSize="9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E8" sqref="E8"/>
    </sheetView>
  </sheetViews>
  <sheetFormatPr defaultColWidth="10" defaultRowHeight="13.5"/>
  <cols>
    <col min="1" max="1" width="5.83333333333333" customWidth="true"/>
    <col min="2" max="2" width="16.15" customWidth="true"/>
    <col min="3" max="3" width="8.59166666666667" customWidth="true"/>
    <col min="4" max="5" width="7.69166666666667" customWidth="true"/>
    <col min="6" max="8" width="4.55833333333333" customWidth="true"/>
    <col min="9" max="9" width="7.69166666666667" customWidth="true"/>
    <col min="10" max="26" width="4.55833333333333" customWidth="true"/>
  </cols>
  <sheetData>
    <row r="1" ht="14.3" customHeight="true" spans="1:25">
      <c r="A1" s="1"/>
      <c r="W1" s="64" t="s">
        <v>132</v>
      </c>
      <c r="X1" s="64"/>
      <c r="Y1" s="64"/>
    </row>
    <row r="2" ht="29.35" customHeight="true" spans="1:25">
      <c r="A2" s="30" t="s">
        <v>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ht="19.55" customHeight="true" spans="1:25">
      <c r="A3" s="59" t="s">
        <v>133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</row>
    <row r="4" ht="19.55" customHeight="true" spans="1:25">
      <c r="A4" s="32" t="s">
        <v>134</v>
      </c>
      <c r="B4" s="32" t="s">
        <v>135</v>
      </c>
      <c r="C4" s="32" t="s">
        <v>136</v>
      </c>
      <c r="D4" s="32" t="s">
        <v>137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 t="s">
        <v>128</v>
      </c>
      <c r="T4" s="32"/>
      <c r="U4" s="32"/>
      <c r="V4" s="32"/>
      <c r="W4" s="32"/>
      <c r="X4" s="32"/>
      <c r="Y4" s="32"/>
    </row>
    <row r="5" ht="19.55" customHeight="true" spans="1:25">
      <c r="A5" s="32"/>
      <c r="B5" s="32"/>
      <c r="C5" s="32"/>
      <c r="D5" s="32" t="s">
        <v>138</v>
      </c>
      <c r="E5" s="32" t="s">
        <v>139</v>
      </c>
      <c r="F5" s="32" t="s">
        <v>140</v>
      </c>
      <c r="G5" s="32" t="s">
        <v>141</v>
      </c>
      <c r="H5" s="32" t="s">
        <v>142</v>
      </c>
      <c r="I5" s="32" t="s">
        <v>143</v>
      </c>
      <c r="J5" s="32" t="s">
        <v>144</v>
      </c>
      <c r="K5" s="32"/>
      <c r="L5" s="32"/>
      <c r="M5" s="32"/>
      <c r="N5" s="32" t="s">
        <v>145</v>
      </c>
      <c r="O5" s="32" t="s">
        <v>146</v>
      </c>
      <c r="P5" s="32" t="s">
        <v>147</v>
      </c>
      <c r="Q5" s="32" t="s">
        <v>148</v>
      </c>
      <c r="R5" s="32" t="s">
        <v>149</v>
      </c>
      <c r="S5" s="32" t="s">
        <v>138</v>
      </c>
      <c r="T5" s="32" t="s">
        <v>139</v>
      </c>
      <c r="U5" s="32" t="s">
        <v>140</v>
      </c>
      <c r="V5" s="32" t="s">
        <v>141</v>
      </c>
      <c r="W5" s="32" t="s">
        <v>142</v>
      </c>
      <c r="X5" s="32" t="s">
        <v>143</v>
      </c>
      <c r="Y5" s="32" t="s">
        <v>150</v>
      </c>
    </row>
    <row r="6" ht="64" customHeight="true" spans="1:25">
      <c r="A6" s="32"/>
      <c r="B6" s="32"/>
      <c r="C6" s="32"/>
      <c r="D6" s="32"/>
      <c r="E6" s="32"/>
      <c r="F6" s="32"/>
      <c r="G6" s="32"/>
      <c r="H6" s="32"/>
      <c r="I6" s="32"/>
      <c r="J6" s="32" t="s">
        <v>151</v>
      </c>
      <c r="K6" s="32" t="s">
        <v>152</v>
      </c>
      <c r="L6" s="32" t="s">
        <v>153</v>
      </c>
      <c r="M6" s="32" t="s">
        <v>142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ht="19.9" customHeight="true" spans="1:25">
      <c r="A7" s="31"/>
      <c r="B7" s="31" t="s">
        <v>136</v>
      </c>
      <c r="C7" s="58">
        <f>C8</f>
        <v>8973.87</v>
      </c>
      <c r="D7" s="58">
        <f>D8</f>
        <v>8973.87</v>
      </c>
      <c r="E7" s="58">
        <f>E8</f>
        <v>8973.87</v>
      </c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</row>
    <row r="8" ht="19.9" customHeight="true" spans="1:25">
      <c r="A8" s="27" t="s">
        <v>154</v>
      </c>
      <c r="B8" s="27" t="s">
        <v>155</v>
      </c>
      <c r="C8" s="58">
        <f>SUM(C9:C9)</f>
        <v>8973.87</v>
      </c>
      <c r="D8" s="58">
        <f>SUM(D9:D9)</f>
        <v>8973.87</v>
      </c>
      <c r="E8" s="58">
        <f>SUM(E9:E9)</f>
        <v>8973.87</v>
      </c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</row>
    <row r="9" ht="19.9" customHeight="true" spans="1:25">
      <c r="A9" s="93" t="s">
        <v>156</v>
      </c>
      <c r="B9" s="93" t="s">
        <v>157</v>
      </c>
      <c r="C9" s="41">
        <f>D9</f>
        <v>8973.87</v>
      </c>
      <c r="D9" s="41">
        <f>E9+I9</f>
        <v>8973.87</v>
      </c>
      <c r="E9" s="6">
        <v>8973.87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</sheetData>
  <mergeCells count="27">
    <mergeCell ref="W1:Y1"/>
    <mergeCell ref="A2:Y2"/>
    <mergeCell ref="A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true"/>
  <pageMargins left="0.0784722222222222" right="0.0784722222222222" top="0.0784722222222222" bottom="0.0784722222222222" header="0" footer="0"/>
  <pageSetup paperSize="9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workbookViewId="0">
      <pane ySplit="6" topLeftCell="A7" activePane="bottomLeft" state="frozen"/>
      <selection/>
      <selection pane="bottomLeft" activeCell="G11" sqref="G11"/>
    </sheetView>
  </sheetViews>
  <sheetFormatPr defaultColWidth="10" defaultRowHeight="13.5" outlineLevelCol="7"/>
  <cols>
    <col min="1" max="1" width="16.0083333333333" customWidth="true"/>
    <col min="2" max="2" width="25.775" customWidth="true"/>
    <col min="3" max="3" width="12.35" customWidth="true"/>
    <col min="4" max="4" width="11.4" customWidth="true"/>
    <col min="5" max="5" width="13.975" customWidth="true"/>
    <col min="6" max="6" width="14.7833333333333" customWidth="true"/>
    <col min="7" max="8" width="17.5" customWidth="true"/>
  </cols>
  <sheetData>
    <row r="1" ht="14.3" customHeight="true" spans="1:8">
      <c r="A1" s="82"/>
      <c r="H1" s="29" t="s">
        <v>158</v>
      </c>
    </row>
    <row r="2" ht="27.85" customHeight="true" spans="1:8">
      <c r="A2" s="30" t="s">
        <v>8</v>
      </c>
      <c r="B2" s="30"/>
      <c r="C2" s="30"/>
      <c r="D2" s="30"/>
      <c r="E2" s="30"/>
      <c r="F2" s="30"/>
      <c r="G2" s="30"/>
      <c r="H2" s="30"/>
    </row>
    <row r="3" ht="21.85" customHeight="true" spans="1:8">
      <c r="A3" s="83" t="s">
        <v>30</v>
      </c>
      <c r="B3" s="83"/>
      <c r="C3" s="83"/>
      <c r="D3" s="83"/>
      <c r="E3" s="83"/>
      <c r="F3" s="83"/>
      <c r="G3" s="83"/>
      <c r="H3" s="17" t="s">
        <v>31</v>
      </c>
    </row>
    <row r="4" ht="24.1" customHeight="true" spans="1:8">
      <c r="A4" s="4" t="s">
        <v>159</v>
      </c>
      <c r="B4" s="4" t="s">
        <v>160</v>
      </c>
      <c r="C4" s="4" t="s">
        <v>136</v>
      </c>
      <c r="D4" s="4" t="s">
        <v>161</v>
      </c>
      <c r="E4" s="4" t="s">
        <v>162</v>
      </c>
      <c r="F4" s="4" t="s">
        <v>163</v>
      </c>
      <c r="G4" s="4" t="s">
        <v>164</v>
      </c>
      <c r="H4" s="4" t="s">
        <v>165</v>
      </c>
    </row>
    <row r="5" ht="22.6" customHeight="true" spans="1:8">
      <c r="A5" s="4"/>
      <c r="B5" s="4"/>
      <c r="C5" s="4"/>
      <c r="D5" s="4"/>
      <c r="E5" s="4"/>
      <c r="F5" s="4"/>
      <c r="G5" s="4"/>
      <c r="H5" s="4"/>
    </row>
    <row r="6" ht="19.9" customHeight="true" spans="1:8">
      <c r="A6" s="84" t="s">
        <v>136</v>
      </c>
      <c r="B6" s="84"/>
      <c r="C6" s="85">
        <f>D6+E6</f>
        <v>8973.87</v>
      </c>
      <c r="D6" s="85">
        <f>D7</f>
        <v>7622.05</v>
      </c>
      <c r="E6" s="85">
        <f>E7</f>
        <v>1351.82</v>
      </c>
      <c r="F6" s="85"/>
      <c r="G6" s="84"/>
      <c r="H6" s="84"/>
    </row>
    <row r="7" ht="19.9" customHeight="true" spans="1:8">
      <c r="A7" s="86" t="s">
        <v>154</v>
      </c>
      <c r="B7" s="86" t="s">
        <v>155</v>
      </c>
      <c r="C7" s="87">
        <f>D7+E7</f>
        <v>8973.87</v>
      </c>
      <c r="D7" s="85">
        <f>D8</f>
        <v>7622.05</v>
      </c>
      <c r="E7" s="85">
        <f>E8</f>
        <v>1351.82</v>
      </c>
      <c r="F7" s="85"/>
      <c r="G7" s="88"/>
      <c r="H7" s="88"/>
    </row>
    <row r="8" ht="19.9" customHeight="true" spans="1:8">
      <c r="A8" s="86" t="s">
        <v>156</v>
      </c>
      <c r="B8" s="86" t="s">
        <v>166</v>
      </c>
      <c r="C8" s="87">
        <f>D8+E8</f>
        <v>8973.87</v>
      </c>
      <c r="D8" s="85">
        <f>D9+D16+D24</f>
        <v>7622.05</v>
      </c>
      <c r="E8" s="85">
        <f>E9+E16+E24</f>
        <v>1351.82</v>
      </c>
      <c r="F8" s="85"/>
      <c r="G8" s="88"/>
      <c r="H8" s="88"/>
    </row>
    <row r="9" ht="18.05" customHeight="true" spans="1:8">
      <c r="A9" s="86" t="s">
        <v>167</v>
      </c>
      <c r="B9" s="88" t="s">
        <v>168</v>
      </c>
      <c r="C9" s="87">
        <f>D9+E9</f>
        <v>2129.87</v>
      </c>
      <c r="D9" s="85">
        <f>D10+D14</f>
        <v>2129.87</v>
      </c>
      <c r="E9" s="85"/>
      <c r="F9" s="85"/>
      <c r="G9" s="88"/>
      <c r="H9" s="88"/>
    </row>
    <row r="10" ht="17.3" customHeight="true" spans="1:8">
      <c r="A10" s="89" t="s">
        <v>169</v>
      </c>
      <c r="B10" s="90" t="s">
        <v>170</v>
      </c>
      <c r="C10" s="87">
        <f t="shared" ref="C10:C41" si="0">D10+E10</f>
        <v>1823.08</v>
      </c>
      <c r="D10" s="85">
        <f>SUM(D11:D13)</f>
        <v>1823.08</v>
      </c>
      <c r="E10" s="85"/>
      <c r="F10" s="85"/>
      <c r="G10" s="90"/>
      <c r="H10" s="90"/>
    </row>
    <row r="11" ht="17.3" customHeight="true" spans="1:8">
      <c r="A11" s="89" t="s">
        <v>171</v>
      </c>
      <c r="B11" s="90" t="s">
        <v>172</v>
      </c>
      <c r="C11" s="91">
        <f t="shared" si="0"/>
        <v>1253.05</v>
      </c>
      <c r="D11" s="91">
        <v>1253.05</v>
      </c>
      <c r="E11" s="91"/>
      <c r="F11" s="91"/>
      <c r="G11" s="90"/>
      <c r="H11" s="90"/>
    </row>
    <row r="12" ht="19.55" customHeight="true" spans="1:8">
      <c r="A12" s="89" t="s">
        <v>173</v>
      </c>
      <c r="B12" s="90" t="s">
        <v>174</v>
      </c>
      <c r="C12" s="91">
        <f t="shared" si="0"/>
        <v>568.37</v>
      </c>
      <c r="D12" s="91">
        <v>568.37</v>
      </c>
      <c r="E12" s="91"/>
      <c r="F12" s="91"/>
      <c r="G12" s="90"/>
      <c r="H12" s="90"/>
    </row>
    <row r="13" ht="17.3" customHeight="true" spans="1:8">
      <c r="A13" s="89" t="s">
        <v>175</v>
      </c>
      <c r="B13" s="90" t="s">
        <v>176</v>
      </c>
      <c r="C13" s="91">
        <f t="shared" si="0"/>
        <v>1.66</v>
      </c>
      <c r="D13" s="91">
        <v>1.66</v>
      </c>
      <c r="E13" s="91"/>
      <c r="F13" s="91"/>
      <c r="G13" s="90"/>
      <c r="H13" s="90"/>
    </row>
    <row r="14" ht="17.3" customHeight="true" spans="1:8">
      <c r="A14" s="89" t="s">
        <v>177</v>
      </c>
      <c r="B14" s="90" t="s">
        <v>178</v>
      </c>
      <c r="C14" s="87">
        <f t="shared" si="0"/>
        <v>306.79</v>
      </c>
      <c r="D14" s="85">
        <f>D15</f>
        <v>306.79</v>
      </c>
      <c r="E14" s="85"/>
      <c r="F14" s="85"/>
      <c r="G14" s="90"/>
      <c r="H14" s="90"/>
    </row>
    <row r="15" ht="17.3" customHeight="true" spans="1:8">
      <c r="A15" s="89" t="s">
        <v>179</v>
      </c>
      <c r="B15" s="90" t="s">
        <v>180</v>
      </c>
      <c r="C15" s="91">
        <f t="shared" si="0"/>
        <v>306.79</v>
      </c>
      <c r="D15" s="91">
        <v>306.79</v>
      </c>
      <c r="E15" s="91"/>
      <c r="F15" s="91"/>
      <c r="G15" s="90"/>
      <c r="H15" s="90"/>
    </row>
    <row r="16" ht="18.05" customHeight="true" spans="1:8">
      <c r="A16" s="86" t="s">
        <v>181</v>
      </c>
      <c r="B16" s="88" t="s">
        <v>182</v>
      </c>
      <c r="C16" s="87">
        <f t="shared" si="0"/>
        <v>6404.28</v>
      </c>
      <c r="D16" s="85">
        <f>D17</f>
        <v>5052.46</v>
      </c>
      <c r="E16" s="85">
        <f>E17</f>
        <v>1351.82</v>
      </c>
      <c r="F16" s="85"/>
      <c r="G16" s="88"/>
      <c r="H16" s="88"/>
    </row>
    <row r="17" ht="17.3" customHeight="true" spans="1:8">
      <c r="A17" s="89" t="s">
        <v>183</v>
      </c>
      <c r="B17" s="90" t="s">
        <v>184</v>
      </c>
      <c r="C17" s="87">
        <f t="shared" si="0"/>
        <v>6404.28</v>
      </c>
      <c r="D17" s="85">
        <f>SUM(D18:D23)</f>
        <v>5052.46</v>
      </c>
      <c r="E17" s="85">
        <f>SUM(E18:E23)</f>
        <v>1351.82</v>
      </c>
      <c r="F17" s="85"/>
      <c r="G17" s="90"/>
      <c r="H17" s="90"/>
    </row>
    <row r="18" ht="17.3" customHeight="true" spans="1:8">
      <c r="A18" s="89" t="s">
        <v>185</v>
      </c>
      <c r="B18" s="90" t="s">
        <v>186</v>
      </c>
      <c r="C18" s="91">
        <f t="shared" si="0"/>
        <v>5052.46</v>
      </c>
      <c r="D18" s="91">
        <f>5052.46</f>
        <v>5052.46</v>
      </c>
      <c r="E18" s="91"/>
      <c r="F18" s="91"/>
      <c r="G18" s="90"/>
      <c r="H18" s="90"/>
    </row>
    <row r="19" ht="17.3" customHeight="true" spans="1:8">
      <c r="A19" s="89" t="s">
        <v>187</v>
      </c>
      <c r="B19" s="90" t="s">
        <v>188</v>
      </c>
      <c r="C19" s="91">
        <f t="shared" si="0"/>
        <v>247.82</v>
      </c>
      <c r="D19" s="91"/>
      <c r="E19" s="91">
        <v>247.82</v>
      </c>
      <c r="F19" s="91"/>
      <c r="G19" s="90"/>
      <c r="H19" s="90"/>
    </row>
    <row r="20" ht="17.3" customHeight="true" spans="1:8">
      <c r="A20" s="89" t="s">
        <v>189</v>
      </c>
      <c r="B20" s="90" t="s">
        <v>190</v>
      </c>
      <c r="C20" s="91">
        <f t="shared" si="0"/>
        <v>184</v>
      </c>
      <c r="D20" s="91"/>
      <c r="E20" s="91">
        <v>184</v>
      </c>
      <c r="F20" s="91"/>
      <c r="G20" s="90"/>
      <c r="H20" s="90"/>
    </row>
    <row r="21" ht="17.3" customHeight="true" spans="1:8">
      <c r="A21" s="89" t="s">
        <v>191</v>
      </c>
      <c r="B21" s="90" t="s">
        <v>192</v>
      </c>
      <c r="C21" s="91">
        <f t="shared" si="0"/>
        <v>550</v>
      </c>
      <c r="D21" s="91"/>
      <c r="E21" s="91">
        <v>550</v>
      </c>
      <c r="F21" s="91"/>
      <c r="G21" s="90"/>
      <c r="H21" s="90"/>
    </row>
    <row r="22" ht="17.3" customHeight="true" spans="1:8">
      <c r="A22" s="89" t="s">
        <v>193</v>
      </c>
      <c r="B22" s="90" t="s">
        <v>194</v>
      </c>
      <c r="C22" s="91">
        <f t="shared" si="0"/>
        <v>190</v>
      </c>
      <c r="D22" s="91"/>
      <c r="E22" s="91">
        <v>190</v>
      </c>
      <c r="F22" s="91"/>
      <c r="G22" s="90"/>
      <c r="H22" s="90"/>
    </row>
    <row r="23" ht="17.3" customHeight="true" spans="1:8">
      <c r="A23" s="89" t="s">
        <v>195</v>
      </c>
      <c r="B23" s="90" t="s">
        <v>196</v>
      </c>
      <c r="C23" s="91">
        <f t="shared" si="0"/>
        <v>180</v>
      </c>
      <c r="D23" s="91"/>
      <c r="E23" s="91">
        <v>180</v>
      </c>
      <c r="F23" s="91"/>
      <c r="G23" s="90"/>
      <c r="H23" s="90"/>
    </row>
    <row r="24" ht="18.05" customHeight="true" spans="1:8">
      <c r="A24" s="86" t="s">
        <v>197</v>
      </c>
      <c r="B24" s="88" t="s">
        <v>198</v>
      </c>
      <c r="C24" s="87">
        <f t="shared" si="0"/>
        <v>439.72</v>
      </c>
      <c r="D24" s="85">
        <f>D25</f>
        <v>439.72</v>
      </c>
      <c r="E24" s="85"/>
      <c r="F24" s="85"/>
      <c r="G24" s="88"/>
      <c r="H24" s="88"/>
    </row>
    <row r="25" ht="17.3" customHeight="true" spans="1:8">
      <c r="A25" s="89" t="s">
        <v>199</v>
      </c>
      <c r="B25" s="90" t="s">
        <v>200</v>
      </c>
      <c r="C25" s="87">
        <f t="shared" si="0"/>
        <v>439.72</v>
      </c>
      <c r="D25" s="85">
        <f>D26</f>
        <v>439.72</v>
      </c>
      <c r="E25" s="85"/>
      <c r="F25" s="85"/>
      <c r="G25" s="90"/>
      <c r="H25" s="90"/>
    </row>
    <row r="26" ht="17.3" customHeight="true" spans="1:8">
      <c r="A26" s="89" t="s">
        <v>201</v>
      </c>
      <c r="B26" s="90" t="s">
        <v>202</v>
      </c>
      <c r="C26" s="91">
        <f t="shared" si="0"/>
        <v>439.72</v>
      </c>
      <c r="D26" s="92">
        <f>439.73-0.01</f>
        <v>439.72</v>
      </c>
      <c r="E26" s="91"/>
      <c r="F26" s="91"/>
      <c r="G26" s="90"/>
      <c r="H26" s="90"/>
    </row>
  </sheetData>
  <mergeCells count="10">
    <mergeCell ref="A2:H2"/>
    <mergeCell ref="A3:G3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true"/>
  <pageMargins left="0.0784722222222222" right="0.0784722222222222" top="0.0784722222222222" bottom="0.0784722222222222" header="0" footer="0"/>
  <pageSetup paperSize="9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workbookViewId="0">
      <pane ySplit="7" topLeftCell="A8" activePane="bottomLeft" state="frozen"/>
      <selection/>
      <selection pane="bottomLeft" activeCell="G6" sqref="G6:P6"/>
    </sheetView>
  </sheetViews>
  <sheetFormatPr defaultColWidth="10" defaultRowHeight="13.5"/>
  <cols>
    <col min="1" max="1" width="3.66666666666667" customWidth="true"/>
    <col min="2" max="2" width="4.75" customWidth="true"/>
    <col min="3" max="3" width="4.60833333333333" customWidth="true"/>
    <col min="4" max="4" width="7.325" customWidth="true"/>
    <col min="5" max="5" width="20.0833333333333" customWidth="true"/>
    <col min="6" max="6" width="9.225" customWidth="true"/>
    <col min="7" max="8" width="7.775" customWidth="true"/>
    <col min="9" max="9" width="5.44166666666667" customWidth="true"/>
    <col min="10" max="10" width="10.725" customWidth="true"/>
    <col min="11" max="11" width="7.775" customWidth="true"/>
    <col min="12" max="12" width="7.175" customWidth="true"/>
    <col min="13" max="14" width="5.44166666666667" customWidth="true"/>
    <col min="15" max="15" width="7.775" customWidth="true"/>
    <col min="16" max="17" width="7.175" customWidth="true"/>
    <col min="18" max="20" width="5.44166666666667" customWidth="true"/>
    <col min="21" max="21" width="9.76666666666667" customWidth="true"/>
  </cols>
  <sheetData>
    <row r="1" ht="14.3" customHeight="true" spans="1:20">
      <c r="A1" s="1"/>
      <c r="D1" s="1"/>
      <c r="S1" s="29" t="s">
        <v>203</v>
      </c>
      <c r="T1" s="29"/>
    </row>
    <row r="2" ht="28" customHeight="true" spans="1:20">
      <c r="A2" s="30" t="s">
        <v>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17.3" customHeight="true" spans="1:20">
      <c r="A3" s="59" t="s">
        <v>204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</row>
    <row r="4" ht="17.3" customHeight="true" spans="1:20">
      <c r="A4" s="49" t="s">
        <v>205</v>
      </c>
      <c r="B4" s="49"/>
      <c r="C4" s="49"/>
      <c r="D4" s="49" t="s">
        <v>206</v>
      </c>
      <c r="E4" s="49" t="s">
        <v>207</v>
      </c>
      <c r="F4" s="49" t="s">
        <v>208</v>
      </c>
      <c r="G4" s="49" t="s">
        <v>209</v>
      </c>
      <c r="H4" s="49" t="s">
        <v>210</v>
      </c>
      <c r="I4" s="49" t="s">
        <v>211</v>
      </c>
      <c r="J4" s="49" t="s">
        <v>212</v>
      </c>
      <c r="K4" s="49" t="s">
        <v>213</v>
      </c>
      <c r="L4" s="49" t="s">
        <v>214</v>
      </c>
      <c r="M4" s="49" t="s">
        <v>215</v>
      </c>
      <c r="N4" s="49" t="s">
        <v>216</v>
      </c>
      <c r="O4" s="49" t="s">
        <v>217</v>
      </c>
      <c r="P4" s="49" t="s">
        <v>218</v>
      </c>
      <c r="Q4" s="49" t="s">
        <v>219</v>
      </c>
      <c r="R4" s="49" t="s">
        <v>220</v>
      </c>
      <c r="S4" s="49" t="s">
        <v>221</v>
      </c>
      <c r="T4" s="49" t="s">
        <v>222</v>
      </c>
    </row>
    <row r="5" ht="18.05" customHeight="true" spans="1:20">
      <c r="A5" s="49" t="s">
        <v>223</v>
      </c>
      <c r="B5" s="49" t="s">
        <v>224</v>
      </c>
      <c r="C5" s="49" t="s">
        <v>225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ht="19.9" customHeight="true" spans="1:20">
      <c r="A6" s="51"/>
      <c r="B6" s="51"/>
      <c r="C6" s="51"/>
      <c r="D6" s="51"/>
      <c r="E6" s="51" t="s">
        <v>136</v>
      </c>
      <c r="F6" s="62">
        <f>F7</f>
        <v>8973.87</v>
      </c>
      <c r="G6" s="62">
        <f>G7</f>
        <v>5070.47</v>
      </c>
      <c r="H6" s="62">
        <f>H7</f>
        <v>2648.69</v>
      </c>
      <c r="I6" s="62"/>
      <c r="J6" s="62"/>
      <c r="K6" s="62"/>
      <c r="L6" s="62"/>
      <c r="M6" s="62"/>
      <c r="N6" s="62"/>
      <c r="O6" s="62">
        <f>O7</f>
        <v>1254.71</v>
      </c>
      <c r="P6" s="62"/>
      <c r="Q6" s="62"/>
      <c r="R6" s="62"/>
      <c r="S6" s="62"/>
      <c r="T6" s="62"/>
    </row>
    <row r="7" ht="19.9" customHeight="true" spans="1:20">
      <c r="A7" s="60"/>
      <c r="B7" s="60"/>
      <c r="C7" s="60"/>
      <c r="D7" s="61" t="s">
        <v>154</v>
      </c>
      <c r="E7" s="61" t="s">
        <v>155</v>
      </c>
      <c r="F7" s="63">
        <f>G7+H7+I7+J7+K7+L7+M7+N7+O7</f>
        <v>8973.87</v>
      </c>
      <c r="G7" s="63">
        <f>G8</f>
        <v>5070.47</v>
      </c>
      <c r="H7" s="63">
        <f>H8</f>
        <v>2648.69</v>
      </c>
      <c r="I7" s="63"/>
      <c r="J7" s="63"/>
      <c r="K7" s="63"/>
      <c r="L7" s="63"/>
      <c r="M7" s="63"/>
      <c r="N7" s="63"/>
      <c r="O7" s="63">
        <f>O8</f>
        <v>1254.71</v>
      </c>
      <c r="P7" s="63"/>
      <c r="Q7" s="63"/>
      <c r="R7" s="63"/>
      <c r="S7" s="63"/>
      <c r="T7" s="63"/>
    </row>
    <row r="8" ht="19.9" customHeight="true" spans="1:20">
      <c r="A8" s="42"/>
      <c r="B8" s="42"/>
      <c r="C8" s="42"/>
      <c r="D8" s="34" t="s">
        <v>156</v>
      </c>
      <c r="E8" s="34" t="s">
        <v>157</v>
      </c>
      <c r="F8" s="79">
        <f>G8+H8+I8+J8+K8+L8+M8+N8+O8</f>
        <v>8973.87</v>
      </c>
      <c r="G8" s="80">
        <f>SUM(G9:G19)</f>
        <v>5070.47</v>
      </c>
      <c r="H8" s="80">
        <f>SUM(H9:H19)</f>
        <v>2648.69</v>
      </c>
      <c r="I8" s="80"/>
      <c r="J8" s="80"/>
      <c r="K8" s="80"/>
      <c r="L8" s="80"/>
      <c r="M8" s="80"/>
      <c r="N8" s="80"/>
      <c r="O8" s="80">
        <f>O9+O10</f>
        <v>1254.71</v>
      </c>
      <c r="P8" s="80"/>
      <c r="Q8" s="80"/>
      <c r="R8" s="80"/>
      <c r="S8" s="80"/>
      <c r="T8" s="80"/>
    </row>
    <row r="9" ht="19.9" customHeight="true" spans="1:20">
      <c r="A9" s="43" t="s">
        <v>226</v>
      </c>
      <c r="B9" s="43" t="s">
        <v>227</v>
      </c>
      <c r="C9" s="43" t="s">
        <v>228</v>
      </c>
      <c r="D9" s="33" t="s">
        <v>229</v>
      </c>
      <c r="E9" s="44" t="s">
        <v>230</v>
      </c>
      <c r="F9" s="45">
        <f t="shared" ref="F9:F20" si="0">G9+H9+I9+J9+K9+L9+M9+N9+O9</f>
        <v>1253.05</v>
      </c>
      <c r="G9" s="45"/>
      <c r="H9" s="45"/>
      <c r="I9" s="45"/>
      <c r="J9" s="45"/>
      <c r="K9" s="45"/>
      <c r="L9" s="45"/>
      <c r="M9" s="45"/>
      <c r="N9" s="45"/>
      <c r="O9" s="45">
        <v>1253.05</v>
      </c>
      <c r="P9" s="45"/>
      <c r="Q9" s="45"/>
      <c r="R9" s="45"/>
      <c r="S9" s="45"/>
      <c r="T9" s="45"/>
    </row>
    <row r="10" ht="19.9" customHeight="true" spans="1:20">
      <c r="A10" s="43" t="s">
        <v>226</v>
      </c>
      <c r="B10" s="43" t="s">
        <v>227</v>
      </c>
      <c r="C10" s="43" t="s">
        <v>231</v>
      </c>
      <c r="D10" s="33" t="s">
        <v>229</v>
      </c>
      <c r="E10" s="44" t="s">
        <v>232</v>
      </c>
      <c r="F10" s="45">
        <f t="shared" si="0"/>
        <v>1.66</v>
      </c>
      <c r="G10" s="45"/>
      <c r="H10" s="45"/>
      <c r="I10" s="45"/>
      <c r="J10" s="45"/>
      <c r="K10" s="45"/>
      <c r="L10" s="45"/>
      <c r="M10" s="45"/>
      <c r="N10" s="45"/>
      <c r="O10" s="45">
        <v>1.66</v>
      </c>
      <c r="P10" s="45"/>
      <c r="Q10" s="45"/>
      <c r="R10" s="45"/>
      <c r="S10" s="45"/>
      <c r="T10" s="45"/>
    </row>
    <row r="11" ht="19.9" customHeight="true" spans="1:20">
      <c r="A11" s="43" t="s">
        <v>233</v>
      </c>
      <c r="B11" s="43" t="s">
        <v>234</v>
      </c>
      <c r="C11" s="43" t="s">
        <v>228</v>
      </c>
      <c r="D11" s="33" t="s">
        <v>229</v>
      </c>
      <c r="E11" s="44" t="s">
        <v>235</v>
      </c>
      <c r="F11" s="45">
        <f t="shared" si="0"/>
        <v>5052.46</v>
      </c>
      <c r="G11" s="45">
        <v>3755.59</v>
      </c>
      <c r="H11" s="45">
        <v>1296.87</v>
      </c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</row>
    <row r="12" ht="19.9" customHeight="true" spans="1:20">
      <c r="A12" s="43" t="s">
        <v>226</v>
      </c>
      <c r="B12" s="43" t="s">
        <v>227</v>
      </c>
      <c r="C12" s="43" t="s">
        <v>227</v>
      </c>
      <c r="D12" s="33" t="s">
        <v>229</v>
      </c>
      <c r="E12" s="44" t="s">
        <v>236</v>
      </c>
      <c r="F12" s="45">
        <f t="shared" si="0"/>
        <v>568.37</v>
      </c>
      <c r="G12" s="45">
        <v>568.37</v>
      </c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</row>
    <row r="13" ht="19.9" customHeight="true" spans="1:20">
      <c r="A13" s="43" t="s">
        <v>226</v>
      </c>
      <c r="B13" s="43" t="s">
        <v>231</v>
      </c>
      <c r="C13" s="43" t="s">
        <v>231</v>
      </c>
      <c r="D13" s="33" t="s">
        <v>229</v>
      </c>
      <c r="E13" s="44" t="s">
        <v>237</v>
      </c>
      <c r="F13" s="45">
        <f t="shared" si="0"/>
        <v>306.79</v>
      </c>
      <c r="G13" s="45">
        <v>306.79</v>
      </c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</row>
    <row r="14" ht="19.9" customHeight="true" spans="1:20">
      <c r="A14" s="43" t="s">
        <v>238</v>
      </c>
      <c r="B14" s="43" t="s">
        <v>239</v>
      </c>
      <c r="C14" s="43" t="s">
        <v>228</v>
      </c>
      <c r="D14" s="33" t="s">
        <v>229</v>
      </c>
      <c r="E14" s="44" t="s">
        <v>240</v>
      </c>
      <c r="F14" s="45">
        <f t="shared" si="0"/>
        <v>439.72</v>
      </c>
      <c r="G14" s="81">
        <f>439.73-0.01</f>
        <v>439.72</v>
      </c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</row>
    <row r="15" ht="19.9" customHeight="true" spans="1:20">
      <c r="A15" s="43" t="s">
        <v>233</v>
      </c>
      <c r="B15" s="43" t="s">
        <v>234</v>
      </c>
      <c r="C15" s="43" t="s">
        <v>241</v>
      </c>
      <c r="D15" s="33" t="s">
        <v>229</v>
      </c>
      <c r="E15" s="44" t="s">
        <v>242</v>
      </c>
      <c r="F15" s="45">
        <f t="shared" si="0"/>
        <v>247.82</v>
      </c>
      <c r="G15" s="45"/>
      <c r="H15" s="45">
        <v>247.82</v>
      </c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</row>
    <row r="16" ht="19.9" customHeight="true" spans="1:20">
      <c r="A16" s="43" t="s">
        <v>233</v>
      </c>
      <c r="B16" s="43" t="s">
        <v>234</v>
      </c>
      <c r="C16" s="43" t="s">
        <v>227</v>
      </c>
      <c r="D16" s="33" t="s">
        <v>229</v>
      </c>
      <c r="E16" s="44" t="s">
        <v>243</v>
      </c>
      <c r="F16" s="45">
        <f t="shared" si="0"/>
        <v>184</v>
      </c>
      <c r="G16" s="45"/>
      <c r="H16" s="45">
        <v>184</v>
      </c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</row>
    <row r="17" ht="19.9" customHeight="true" spans="1:20">
      <c r="A17" s="43" t="s">
        <v>233</v>
      </c>
      <c r="B17" s="43" t="s">
        <v>234</v>
      </c>
      <c r="C17" s="43" t="s">
        <v>244</v>
      </c>
      <c r="D17" s="33" t="s">
        <v>229</v>
      </c>
      <c r="E17" s="44" t="s">
        <v>245</v>
      </c>
      <c r="F17" s="45">
        <f t="shared" si="0"/>
        <v>190</v>
      </c>
      <c r="G17" s="45"/>
      <c r="H17" s="45">
        <v>190</v>
      </c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</row>
    <row r="18" ht="19.9" customHeight="true" spans="1:20">
      <c r="A18" s="43" t="s">
        <v>233</v>
      </c>
      <c r="B18" s="43" t="s">
        <v>234</v>
      </c>
      <c r="C18" s="43" t="s">
        <v>246</v>
      </c>
      <c r="D18" s="33" t="s">
        <v>229</v>
      </c>
      <c r="E18" s="44" t="s">
        <v>247</v>
      </c>
      <c r="F18" s="45">
        <f t="shared" si="0"/>
        <v>550</v>
      </c>
      <c r="G18" s="45"/>
      <c r="H18" s="45">
        <v>550</v>
      </c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</row>
    <row r="19" ht="19.9" customHeight="true" spans="1:20">
      <c r="A19" s="43" t="s">
        <v>233</v>
      </c>
      <c r="B19" s="43" t="s">
        <v>234</v>
      </c>
      <c r="C19" s="43" t="s">
        <v>231</v>
      </c>
      <c r="D19" s="33" t="s">
        <v>229</v>
      </c>
      <c r="E19" s="44" t="s">
        <v>248</v>
      </c>
      <c r="F19" s="45">
        <f t="shared" si="0"/>
        <v>180</v>
      </c>
      <c r="G19" s="45"/>
      <c r="H19" s="45">
        <v>180</v>
      </c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</row>
  </sheetData>
  <mergeCells count="21">
    <mergeCell ref="S1:T1"/>
    <mergeCell ref="A2:T2"/>
    <mergeCell ref="A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true"/>
  <pageMargins left="0.0784722222222222" right="0.0784722222222222" top="0.0784722222222222" bottom="0.0784722222222222" header="0" footer="0"/>
  <pageSetup paperSize="9" orientation="landscape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"/>
  <sheetViews>
    <sheetView showZeros="0" workbookViewId="0">
      <pane ySplit="6" topLeftCell="A7" activePane="bottomLeft" state="frozen"/>
      <selection/>
      <selection pane="bottomLeft" activeCell="X14" sqref="X14"/>
    </sheetView>
  </sheetViews>
  <sheetFormatPr defaultColWidth="10" defaultRowHeight="13.5"/>
  <cols>
    <col min="1" max="2" width="4.075" customWidth="true"/>
    <col min="3" max="3" width="4.2" customWidth="true"/>
    <col min="4" max="4" width="6.1" customWidth="true"/>
    <col min="5" max="5" width="15.8833333333333" customWidth="true"/>
    <col min="6" max="6" width="8.95" customWidth="true"/>
    <col min="7" max="7" width="7.775" customWidth="true"/>
    <col min="8" max="8" width="6.69166666666667" customWidth="true"/>
    <col min="9" max="16" width="7.175" customWidth="true"/>
    <col min="17" max="17" width="5.83333333333333" customWidth="true"/>
    <col min="18" max="18" width="7.175" customWidth="true"/>
    <col min="19" max="21" width="5.225" customWidth="true"/>
    <col min="22" max="22" width="9.76666666666667" customWidth="true"/>
  </cols>
  <sheetData>
    <row r="1" ht="14.3" customHeight="true" spans="1:21">
      <c r="A1" s="1"/>
      <c r="S1" s="64" t="s">
        <v>249</v>
      </c>
      <c r="T1" s="64"/>
      <c r="U1" s="64"/>
    </row>
    <row r="2" ht="26" customHeight="true" spans="1:21">
      <c r="A2" s="30" t="s">
        <v>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ht="21.1" customHeight="true" spans="1:21">
      <c r="A3" s="59" t="s">
        <v>250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</row>
    <row r="4" ht="19.55" customHeight="true" spans="1:21">
      <c r="A4" s="49" t="s">
        <v>205</v>
      </c>
      <c r="B4" s="49"/>
      <c r="C4" s="49"/>
      <c r="D4" s="49" t="s">
        <v>206</v>
      </c>
      <c r="E4" s="49" t="s">
        <v>207</v>
      </c>
      <c r="F4" s="49" t="s">
        <v>251</v>
      </c>
      <c r="G4" s="49" t="s">
        <v>161</v>
      </c>
      <c r="H4" s="49"/>
      <c r="I4" s="49"/>
      <c r="J4" s="49"/>
      <c r="K4" s="49" t="s">
        <v>162</v>
      </c>
      <c r="L4" s="49"/>
      <c r="M4" s="49"/>
      <c r="N4" s="49"/>
      <c r="O4" s="49"/>
      <c r="P4" s="49"/>
      <c r="Q4" s="49"/>
      <c r="R4" s="49"/>
      <c r="S4" s="49"/>
      <c r="T4" s="49"/>
      <c r="U4" s="49"/>
    </row>
    <row r="5" ht="45" customHeight="true" spans="1:21">
      <c r="A5" s="49" t="s">
        <v>223</v>
      </c>
      <c r="B5" s="49" t="s">
        <v>224</v>
      </c>
      <c r="C5" s="49" t="s">
        <v>225</v>
      </c>
      <c r="D5" s="49"/>
      <c r="E5" s="49"/>
      <c r="F5" s="49"/>
      <c r="G5" s="49" t="s">
        <v>136</v>
      </c>
      <c r="H5" s="49" t="s">
        <v>252</v>
      </c>
      <c r="I5" s="49" t="s">
        <v>253</v>
      </c>
      <c r="J5" s="49" t="s">
        <v>217</v>
      </c>
      <c r="K5" s="49" t="s">
        <v>136</v>
      </c>
      <c r="L5" s="49" t="s">
        <v>254</v>
      </c>
      <c r="M5" s="49" t="s">
        <v>255</v>
      </c>
      <c r="N5" s="49" t="s">
        <v>256</v>
      </c>
      <c r="O5" s="49" t="s">
        <v>219</v>
      </c>
      <c r="P5" s="49" t="s">
        <v>257</v>
      </c>
      <c r="Q5" s="49" t="s">
        <v>258</v>
      </c>
      <c r="R5" s="49" t="s">
        <v>259</v>
      </c>
      <c r="S5" s="49" t="s">
        <v>215</v>
      </c>
      <c r="T5" s="49" t="s">
        <v>218</v>
      </c>
      <c r="U5" s="49" t="s">
        <v>222</v>
      </c>
    </row>
    <row r="6" ht="19.9" customHeight="true" spans="1:21">
      <c r="A6" s="60"/>
      <c r="B6" s="60"/>
      <c r="C6" s="60"/>
      <c r="D6" s="60"/>
      <c r="E6" s="60" t="s">
        <v>136</v>
      </c>
      <c r="F6" s="77">
        <f>G6+K6</f>
        <v>8973.87</v>
      </c>
      <c r="G6" s="63">
        <f>SUM(H6:J6)</f>
        <v>7622.05</v>
      </c>
      <c r="H6" s="63">
        <f t="shared" ref="H6:N6" si="0">H7</f>
        <v>5070.47</v>
      </c>
      <c r="I6" s="63">
        <f t="shared" si="0"/>
        <v>1296.87</v>
      </c>
      <c r="J6" s="63">
        <f t="shared" si="0"/>
        <v>1254.71</v>
      </c>
      <c r="K6" s="63">
        <f>SUM(L6:U6)</f>
        <v>1351.82</v>
      </c>
      <c r="L6" s="63">
        <f t="shared" si="0"/>
        <v>0</v>
      </c>
      <c r="M6" s="63">
        <f t="shared" si="0"/>
        <v>1351.82</v>
      </c>
      <c r="N6" s="63"/>
      <c r="O6" s="63"/>
      <c r="P6" s="63"/>
      <c r="Q6" s="63">
        <f t="shared" ref="O6:Q6" si="1">Q7</f>
        <v>0</v>
      </c>
      <c r="R6" s="63"/>
      <c r="S6" s="63"/>
      <c r="T6" s="63"/>
      <c r="U6" s="63"/>
    </row>
    <row r="7" ht="19.9" customHeight="true" spans="1:21">
      <c r="A7" s="31"/>
      <c r="B7" s="31"/>
      <c r="C7" s="31"/>
      <c r="D7" s="27" t="s">
        <v>154</v>
      </c>
      <c r="E7" s="27" t="s">
        <v>155</v>
      </c>
      <c r="F7" s="58">
        <f>G7+K7</f>
        <v>8973.87</v>
      </c>
      <c r="G7" s="28">
        <f>SUM(H7:J7)</f>
        <v>7622.05</v>
      </c>
      <c r="H7" s="28">
        <f t="shared" ref="H7:M7" si="2">H8</f>
        <v>5070.47</v>
      </c>
      <c r="I7" s="28">
        <f t="shared" si="2"/>
        <v>1296.87</v>
      </c>
      <c r="J7" s="28">
        <f t="shared" si="2"/>
        <v>1254.71</v>
      </c>
      <c r="K7" s="28">
        <f>SUM(L7:U7)</f>
        <v>1351.82</v>
      </c>
      <c r="L7" s="28">
        <f t="shared" si="2"/>
        <v>0</v>
      </c>
      <c r="M7" s="28">
        <f t="shared" si="2"/>
        <v>1351.82</v>
      </c>
      <c r="N7" s="28"/>
      <c r="O7" s="28"/>
      <c r="P7" s="28"/>
      <c r="Q7" s="28">
        <f>Q8</f>
        <v>0</v>
      </c>
      <c r="R7" s="28"/>
      <c r="S7" s="28"/>
      <c r="T7" s="28"/>
      <c r="U7" s="28"/>
    </row>
    <row r="8" ht="19.9" customHeight="true" spans="1:21">
      <c r="A8" s="42"/>
      <c r="B8" s="42"/>
      <c r="C8" s="42"/>
      <c r="D8" s="34" t="s">
        <v>156</v>
      </c>
      <c r="E8" s="34" t="s">
        <v>157</v>
      </c>
      <c r="F8" s="58">
        <f>G8+K8</f>
        <v>8973.87</v>
      </c>
      <c r="G8" s="28">
        <f>SUM(H8:J8)</f>
        <v>7622.05</v>
      </c>
      <c r="H8" s="28">
        <f t="shared" ref="H8:M8" si="3">SUM(H9:H19)</f>
        <v>5070.47</v>
      </c>
      <c r="I8" s="28">
        <f t="shared" si="3"/>
        <v>1296.87</v>
      </c>
      <c r="J8" s="28">
        <f t="shared" si="3"/>
        <v>1254.71</v>
      </c>
      <c r="K8" s="28">
        <f>SUM(L8:U8)</f>
        <v>1351.82</v>
      </c>
      <c r="L8" s="28">
        <f>SUM(L9:L19)</f>
        <v>0</v>
      </c>
      <c r="M8" s="28">
        <f t="shared" si="3"/>
        <v>1351.82</v>
      </c>
      <c r="N8" s="28"/>
      <c r="O8" s="28"/>
      <c r="P8" s="28"/>
      <c r="Q8" s="28"/>
      <c r="R8" s="28"/>
      <c r="S8" s="28"/>
      <c r="T8" s="28"/>
      <c r="U8" s="28"/>
    </row>
    <row r="9" ht="17" customHeight="true" spans="1:21">
      <c r="A9" s="43" t="s">
        <v>226</v>
      </c>
      <c r="B9" s="43" t="s">
        <v>227</v>
      </c>
      <c r="C9" s="43" t="s">
        <v>228</v>
      </c>
      <c r="D9" s="33" t="s">
        <v>229</v>
      </c>
      <c r="E9" s="44" t="s">
        <v>230</v>
      </c>
      <c r="F9" s="41">
        <f>G9+K9</f>
        <v>1253.05</v>
      </c>
      <c r="G9" s="6">
        <f>H9+I9+J9</f>
        <v>1253.05</v>
      </c>
      <c r="H9" s="6"/>
      <c r="I9" s="6"/>
      <c r="J9" s="6">
        <v>1253.05</v>
      </c>
      <c r="K9" s="6">
        <f>SUM(L9:U9)</f>
        <v>0</v>
      </c>
      <c r="L9" s="6"/>
      <c r="M9" s="6"/>
      <c r="N9" s="6"/>
      <c r="O9" s="6"/>
      <c r="P9" s="6"/>
      <c r="Q9" s="6"/>
      <c r="R9" s="6"/>
      <c r="S9" s="6"/>
      <c r="T9" s="6"/>
      <c r="U9" s="6"/>
    </row>
    <row r="10" ht="17" customHeight="true" spans="1:21">
      <c r="A10" s="43" t="s">
        <v>226</v>
      </c>
      <c r="B10" s="43" t="s">
        <v>227</v>
      </c>
      <c r="C10" s="43" t="s">
        <v>231</v>
      </c>
      <c r="D10" s="33" t="s">
        <v>229</v>
      </c>
      <c r="E10" s="44" t="s">
        <v>232</v>
      </c>
      <c r="F10" s="41">
        <f t="shared" ref="F10:F19" si="4">G10+K10</f>
        <v>1.66</v>
      </c>
      <c r="G10" s="6">
        <f t="shared" ref="G10:G19" si="5">H10+I10+J10</f>
        <v>1.66</v>
      </c>
      <c r="H10" s="6"/>
      <c r="I10" s="6"/>
      <c r="J10" s="6">
        <v>1.66</v>
      </c>
      <c r="K10" s="6">
        <f t="shared" ref="K10:K19" si="6">SUM(L10:U10)</f>
        <v>0</v>
      </c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17" customHeight="true" spans="1:21">
      <c r="A11" s="43" t="s">
        <v>233</v>
      </c>
      <c r="B11" s="43" t="s">
        <v>234</v>
      </c>
      <c r="C11" s="43" t="s">
        <v>228</v>
      </c>
      <c r="D11" s="33" t="s">
        <v>229</v>
      </c>
      <c r="E11" s="44" t="s">
        <v>235</v>
      </c>
      <c r="F11" s="41">
        <f t="shared" si="4"/>
        <v>5052.46</v>
      </c>
      <c r="G11" s="6">
        <f t="shared" si="5"/>
        <v>5052.46</v>
      </c>
      <c r="H11" s="6">
        <v>3755.59</v>
      </c>
      <c r="I11" s="6">
        <v>1296.87</v>
      </c>
      <c r="J11" s="6"/>
      <c r="K11" s="6">
        <f t="shared" si="6"/>
        <v>0</v>
      </c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19.9" customHeight="true" spans="1:21">
      <c r="A12" s="43" t="s">
        <v>226</v>
      </c>
      <c r="B12" s="43" t="s">
        <v>227</v>
      </c>
      <c r="C12" s="43" t="s">
        <v>227</v>
      </c>
      <c r="D12" s="33" t="s">
        <v>229</v>
      </c>
      <c r="E12" s="44" t="s">
        <v>236</v>
      </c>
      <c r="F12" s="41">
        <f t="shared" si="4"/>
        <v>568.37</v>
      </c>
      <c r="G12" s="6">
        <f t="shared" si="5"/>
        <v>568.37</v>
      </c>
      <c r="H12" s="6">
        <v>568.37</v>
      </c>
      <c r="I12" s="6"/>
      <c r="J12" s="6"/>
      <c r="K12" s="6">
        <f t="shared" si="6"/>
        <v>0</v>
      </c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19.9" customHeight="true" spans="1:21">
      <c r="A13" s="43" t="s">
        <v>226</v>
      </c>
      <c r="B13" s="43" t="s">
        <v>231</v>
      </c>
      <c r="C13" s="43" t="s">
        <v>231</v>
      </c>
      <c r="D13" s="33" t="s">
        <v>229</v>
      </c>
      <c r="E13" s="44" t="s">
        <v>237</v>
      </c>
      <c r="F13" s="41">
        <f t="shared" si="4"/>
        <v>306.79</v>
      </c>
      <c r="G13" s="6">
        <f t="shared" si="5"/>
        <v>306.79</v>
      </c>
      <c r="H13" s="6">
        <v>306.79</v>
      </c>
      <c r="I13" s="6"/>
      <c r="J13" s="6"/>
      <c r="K13" s="6">
        <f t="shared" si="6"/>
        <v>0</v>
      </c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17" customHeight="true" spans="1:21">
      <c r="A14" s="43" t="s">
        <v>238</v>
      </c>
      <c r="B14" s="43" t="s">
        <v>239</v>
      </c>
      <c r="C14" s="43" t="s">
        <v>228</v>
      </c>
      <c r="D14" s="33" t="s">
        <v>229</v>
      </c>
      <c r="E14" s="44" t="s">
        <v>240</v>
      </c>
      <c r="F14" s="41">
        <f t="shared" si="4"/>
        <v>439.72</v>
      </c>
      <c r="G14" s="6">
        <f t="shared" si="5"/>
        <v>439.72</v>
      </c>
      <c r="H14" s="78">
        <v>439.72</v>
      </c>
      <c r="I14" s="6"/>
      <c r="J14" s="6"/>
      <c r="K14" s="6">
        <f t="shared" si="6"/>
        <v>0</v>
      </c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17" customHeight="true" spans="1:21">
      <c r="A15" s="43" t="s">
        <v>233</v>
      </c>
      <c r="B15" s="43" t="s">
        <v>234</v>
      </c>
      <c r="C15" s="43" t="s">
        <v>241</v>
      </c>
      <c r="D15" s="33" t="s">
        <v>229</v>
      </c>
      <c r="E15" s="44" t="s">
        <v>242</v>
      </c>
      <c r="F15" s="41">
        <f t="shared" si="4"/>
        <v>247.82</v>
      </c>
      <c r="G15" s="6">
        <f t="shared" si="5"/>
        <v>0</v>
      </c>
      <c r="H15" s="6"/>
      <c r="I15" s="6"/>
      <c r="J15" s="6"/>
      <c r="K15" s="6">
        <f t="shared" si="6"/>
        <v>247.82</v>
      </c>
      <c r="L15" s="6"/>
      <c r="M15" s="6">
        <v>247.82</v>
      </c>
      <c r="N15" s="6"/>
      <c r="O15" s="6"/>
      <c r="P15" s="6"/>
      <c r="Q15" s="6"/>
      <c r="R15" s="6"/>
      <c r="S15" s="6"/>
      <c r="T15" s="6"/>
      <c r="U15" s="6"/>
    </row>
    <row r="16" ht="17" customHeight="true" spans="1:21">
      <c r="A16" s="43" t="s">
        <v>233</v>
      </c>
      <c r="B16" s="43" t="s">
        <v>234</v>
      </c>
      <c r="C16" s="43" t="s">
        <v>227</v>
      </c>
      <c r="D16" s="33" t="s">
        <v>229</v>
      </c>
      <c r="E16" s="44" t="s">
        <v>243</v>
      </c>
      <c r="F16" s="41">
        <f t="shared" si="4"/>
        <v>184</v>
      </c>
      <c r="G16" s="6">
        <f t="shared" si="5"/>
        <v>0</v>
      </c>
      <c r="H16" s="6"/>
      <c r="I16" s="6"/>
      <c r="J16" s="6"/>
      <c r="K16" s="6">
        <f t="shared" si="6"/>
        <v>184</v>
      </c>
      <c r="L16" s="6"/>
      <c r="M16" s="6">
        <v>184</v>
      </c>
      <c r="N16" s="6"/>
      <c r="O16" s="6"/>
      <c r="P16" s="6"/>
      <c r="Q16" s="6"/>
      <c r="R16" s="6"/>
      <c r="S16" s="6"/>
      <c r="T16" s="6"/>
      <c r="U16" s="6"/>
    </row>
    <row r="17" ht="17" customHeight="true" spans="1:21">
      <c r="A17" s="43" t="s">
        <v>233</v>
      </c>
      <c r="B17" s="43" t="s">
        <v>234</v>
      </c>
      <c r="C17" s="43" t="s">
        <v>244</v>
      </c>
      <c r="D17" s="33" t="s">
        <v>229</v>
      </c>
      <c r="E17" s="44" t="s">
        <v>245</v>
      </c>
      <c r="F17" s="41">
        <f t="shared" si="4"/>
        <v>190</v>
      </c>
      <c r="G17" s="6">
        <f t="shared" si="5"/>
        <v>0</v>
      </c>
      <c r="H17" s="6"/>
      <c r="I17" s="6"/>
      <c r="J17" s="6"/>
      <c r="K17" s="6">
        <f t="shared" si="6"/>
        <v>190</v>
      </c>
      <c r="L17" s="6"/>
      <c r="M17" s="6">
        <v>190</v>
      </c>
      <c r="N17" s="6"/>
      <c r="O17" s="6"/>
      <c r="P17" s="6"/>
      <c r="Q17" s="6"/>
      <c r="R17" s="6"/>
      <c r="S17" s="6"/>
      <c r="T17" s="6"/>
      <c r="U17" s="6"/>
    </row>
    <row r="18" ht="17" customHeight="true" spans="1:21">
      <c r="A18" s="43" t="s">
        <v>233</v>
      </c>
      <c r="B18" s="43" t="s">
        <v>234</v>
      </c>
      <c r="C18" s="43" t="s">
        <v>246</v>
      </c>
      <c r="D18" s="33" t="s">
        <v>229</v>
      </c>
      <c r="E18" s="44" t="s">
        <v>247</v>
      </c>
      <c r="F18" s="41">
        <f t="shared" si="4"/>
        <v>550</v>
      </c>
      <c r="G18" s="6">
        <f t="shared" si="5"/>
        <v>0</v>
      </c>
      <c r="H18" s="6"/>
      <c r="I18" s="6"/>
      <c r="J18" s="6"/>
      <c r="K18" s="6">
        <f t="shared" si="6"/>
        <v>550</v>
      </c>
      <c r="L18" s="6"/>
      <c r="M18" s="6">
        <v>550</v>
      </c>
      <c r="N18" s="6"/>
      <c r="O18" s="6"/>
      <c r="P18" s="6"/>
      <c r="Q18" s="6"/>
      <c r="R18" s="6"/>
      <c r="S18" s="6"/>
      <c r="T18" s="6"/>
      <c r="U18" s="6"/>
    </row>
    <row r="19" ht="19.9" customHeight="true" spans="1:21">
      <c r="A19" s="43" t="s">
        <v>233</v>
      </c>
      <c r="B19" s="43" t="s">
        <v>234</v>
      </c>
      <c r="C19" s="43" t="s">
        <v>231</v>
      </c>
      <c r="D19" s="33" t="s">
        <v>229</v>
      </c>
      <c r="E19" s="44" t="s">
        <v>248</v>
      </c>
      <c r="F19" s="41">
        <f t="shared" si="4"/>
        <v>180</v>
      </c>
      <c r="G19" s="6">
        <f t="shared" si="5"/>
        <v>0</v>
      </c>
      <c r="H19" s="6"/>
      <c r="I19" s="6"/>
      <c r="J19" s="6"/>
      <c r="K19" s="6">
        <f t="shared" si="6"/>
        <v>180</v>
      </c>
      <c r="L19" s="6"/>
      <c r="M19" s="6">
        <v>180</v>
      </c>
      <c r="N19" s="6"/>
      <c r="O19" s="6"/>
      <c r="P19" s="6"/>
      <c r="Q19" s="6"/>
      <c r="R19" s="6"/>
      <c r="S19" s="6"/>
      <c r="T19" s="6"/>
      <c r="U19" s="6"/>
    </row>
  </sheetData>
  <mergeCells count="9">
    <mergeCell ref="S1:U1"/>
    <mergeCell ref="A2:U2"/>
    <mergeCell ref="A3:U3"/>
    <mergeCell ref="A4:C4"/>
    <mergeCell ref="G4:J4"/>
    <mergeCell ref="K4:U4"/>
    <mergeCell ref="D4:D5"/>
    <mergeCell ref="E4:E5"/>
    <mergeCell ref="F4:F5"/>
  </mergeCells>
  <printOptions horizontalCentered="true"/>
  <pageMargins left="0.0784722222222222" right="0.0784722222222222" top="0.275" bottom="0.275" header="0" footer="0"/>
  <pageSetup paperSize="9" orientation="landscape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workbookViewId="0">
      <selection activeCell="D7" sqref="D7"/>
    </sheetView>
  </sheetViews>
  <sheetFormatPr defaultColWidth="10" defaultRowHeight="13.5" outlineLevelCol="4"/>
  <cols>
    <col min="1" max="1" width="25.775" customWidth="true"/>
    <col min="2" max="2" width="15.7416666666667" customWidth="true"/>
    <col min="3" max="3" width="30.8083333333333" customWidth="true"/>
    <col min="4" max="4" width="22.25" customWidth="true"/>
    <col min="5" max="5" width="0.133333333333333" customWidth="true"/>
  </cols>
  <sheetData>
    <row r="1" ht="14.3" customHeight="true" spans="1:4">
      <c r="A1" s="1"/>
      <c r="D1" s="29" t="s">
        <v>260</v>
      </c>
    </row>
    <row r="2" ht="27.85" customHeight="true" spans="1:4">
      <c r="A2" s="30" t="s">
        <v>11</v>
      </c>
      <c r="B2" s="30"/>
      <c r="C2" s="30"/>
      <c r="D2" s="30"/>
    </row>
    <row r="3" ht="16.55" customHeight="true" spans="1:5">
      <c r="A3" s="25" t="s">
        <v>30</v>
      </c>
      <c r="B3" s="25"/>
      <c r="C3" s="25"/>
      <c r="D3" s="17" t="s">
        <v>31</v>
      </c>
      <c r="E3" s="1"/>
    </row>
    <row r="4" ht="17.65" customHeight="true" spans="1:5">
      <c r="A4" s="4" t="s">
        <v>32</v>
      </c>
      <c r="B4" s="4"/>
      <c r="C4" s="4" t="s">
        <v>33</v>
      </c>
      <c r="D4" s="4"/>
      <c r="E4" s="75"/>
    </row>
    <row r="5" ht="17.65" customHeight="true" spans="1:5">
      <c r="A5" s="4" t="s">
        <v>34</v>
      </c>
      <c r="B5" s="4" t="s">
        <v>35</v>
      </c>
      <c r="C5" s="4" t="s">
        <v>34</v>
      </c>
      <c r="D5" s="4" t="s">
        <v>35</v>
      </c>
      <c r="E5" s="75"/>
    </row>
    <row r="6" ht="17.65" customHeight="true" spans="1:5">
      <c r="A6" s="31" t="s">
        <v>261</v>
      </c>
      <c r="B6" s="28">
        <f>B7</f>
        <v>8973.87</v>
      </c>
      <c r="C6" s="31" t="s">
        <v>262</v>
      </c>
      <c r="D6" s="58">
        <f>D7+D14+D26</f>
        <v>8973.87</v>
      </c>
      <c r="E6" s="72"/>
    </row>
    <row r="7" ht="17.65" customHeight="true" spans="1:5">
      <c r="A7" s="5" t="s">
        <v>263</v>
      </c>
      <c r="B7" s="6">
        <f>B8</f>
        <v>8973.87</v>
      </c>
      <c r="C7" s="5" t="s">
        <v>40</v>
      </c>
      <c r="D7" s="41">
        <v>6404.28</v>
      </c>
      <c r="E7" s="72"/>
    </row>
    <row r="8" ht="17.65" customHeight="true" spans="1:5">
      <c r="A8" s="5" t="s">
        <v>264</v>
      </c>
      <c r="B8" s="6">
        <v>8973.87</v>
      </c>
      <c r="C8" s="5" t="s">
        <v>44</v>
      </c>
      <c r="D8" s="41"/>
      <c r="E8" s="72"/>
    </row>
    <row r="9" ht="27.1" customHeight="true" spans="1:5">
      <c r="A9" s="5" t="s">
        <v>47</v>
      </c>
      <c r="B9" s="6"/>
      <c r="C9" s="5" t="s">
        <v>48</v>
      </c>
      <c r="D9" s="41"/>
      <c r="E9" s="72"/>
    </row>
    <row r="10" ht="17.65" customHeight="true" spans="1:5">
      <c r="A10" s="5" t="s">
        <v>265</v>
      </c>
      <c r="B10" s="6"/>
      <c r="C10" s="5" t="s">
        <v>52</v>
      </c>
      <c r="D10" s="41"/>
      <c r="E10" s="72"/>
    </row>
    <row r="11" ht="17.65" customHeight="true" spans="1:5">
      <c r="A11" s="5" t="s">
        <v>266</v>
      </c>
      <c r="B11" s="6"/>
      <c r="C11" s="5" t="s">
        <v>56</v>
      </c>
      <c r="D11" s="41"/>
      <c r="E11" s="72"/>
    </row>
    <row r="12" ht="17.65" customHeight="true" spans="1:5">
      <c r="A12" s="5" t="s">
        <v>267</v>
      </c>
      <c r="B12" s="6"/>
      <c r="C12" s="5" t="s">
        <v>60</v>
      </c>
      <c r="D12" s="41"/>
      <c r="E12" s="72"/>
    </row>
    <row r="13" ht="17.65" customHeight="true" spans="1:5">
      <c r="A13" s="31" t="s">
        <v>268</v>
      </c>
      <c r="B13" s="28"/>
      <c r="C13" s="5" t="s">
        <v>64</v>
      </c>
      <c r="D13" s="41"/>
      <c r="E13" s="72"/>
    </row>
    <row r="14" ht="17.65" customHeight="true" spans="1:5">
      <c r="A14" s="5" t="s">
        <v>263</v>
      </c>
      <c r="B14" s="6"/>
      <c r="C14" s="5" t="s">
        <v>68</v>
      </c>
      <c r="D14" s="41">
        <v>2129.87</v>
      </c>
      <c r="E14" s="72"/>
    </row>
    <row r="15" ht="17.65" customHeight="true" spans="1:5">
      <c r="A15" s="5" t="s">
        <v>265</v>
      </c>
      <c r="B15" s="6"/>
      <c r="C15" s="5" t="s">
        <v>72</v>
      </c>
      <c r="D15" s="41"/>
      <c r="E15" s="72"/>
    </row>
    <row r="16" ht="17.65" customHeight="true" spans="1:5">
      <c r="A16" s="5" t="s">
        <v>266</v>
      </c>
      <c r="B16" s="6"/>
      <c r="C16" s="5" t="s">
        <v>76</v>
      </c>
      <c r="D16" s="41"/>
      <c r="E16" s="72"/>
    </row>
    <row r="17" ht="17.65" customHeight="true" spans="1:5">
      <c r="A17" s="5" t="s">
        <v>267</v>
      </c>
      <c r="B17" s="6"/>
      <c r="C17" s="5" t="s">
        <v>80</v>
      </c>
      <c r="D17" s="41"/>
      <c r="E17" s="72"/>
    </row>
    <row r="18" ht="17.65" customHeight="true" spans="1:5">
      <c r="A18" s="5"/>
      <c r="B18" s="6"/>
      <c r="C18" s="5" t="s">
        <v>84</v>
      </c>
      <c r="D18" s="41"/>
      <c r="E18" s="72"/>
    </row>
    <row r="19" ht="17.65" customHeight="true" spans="1:5">
      <c r="A19" s="5"/>
      <c r="B19" s="5"/>
      <c r="C19" s="5" t="s">
        <v>88</v>
      </c>
      <c r="D19" s="41"/>
      <c r="E19" s="72"/>
    </row>
    <row r="20" ht="17.65" customHeight="true" spans="1:5">
      <c r="A20" s="5"/>
      <c r="B20" s="5"/>
      <c r="C20" s="5" t="s">
        <v>92</v>
      </c>
      <c r="D20" s="41"/>
      <c r="E20" s="72"/>
    </row>
    <row r="21" ht="17.65" customHeight="true" spans="1:5">
      <c r="A21" s="5"/>
      <c r="B21" s="5"/>
      <c r="C21" s="5" t="s">
        <v>96</v>
      </c>
      <c r="D21" s="41"/>
      <c r="E21" s="72"/>
    </row>
    <row r="22" ht="17.65" customHeight="true" spans="1:5">
      <c r="A22" s="5"/>
      <c r="B22" s="5"/>
      <c r="C22" s="5" t="s">
        <v>99</v>
      </c>
      <c r="D22" s="41"/>
      <c r="E22" s="72"/>
    </row>
    <row r="23" ht="17.65" customHeight="true" spans="1:5">
      <c r="A23" s="5"/>
      <c r="B23" s="5"/>
      <c r="C23" s="5" t="s">
        <v>102</v>
      </c>
      <c r="D23" s="41"/>
      <c r="E23" s="72"/>
    </row>
    <row r="24" ht="17.65" customHeight="true" spans="1:5">
      <c r="A24" s="5"/>
      <c r="B24" s="5"/>
      <c r="C24" s="5" t="s">
        <v>104</v>
      </c>
      <c r="D24" s="41"/>
      <c r="E24" s="72"/>
    </row>
    <row r="25" ht="17.65" customHeight="true" spans="1:5">
      <c r="A25" s="5"/>
      <c r="B25" s="5"/>
      <c r="C25" s="5" t="s">
        <v>106</v>
      </c>
      <c r="D25" s="41"/>
      <c r="E25" s="72"/>
    </row>
    <row r="26" ht="17.65" customHeight="true" spans="1:5">
      <c r="A26" s="5"/>
      <c r="B26" s="5"/>
      <c r="C26" s="5" t="s">
        <v>108</v>
      </c>
      <c r="D26" s="65">
        <v>439.72</v>
      </c>
      <c r="E26" s="72"/>
    </row>
    <row r="27" ht="17.65" customHeight="true" spans="1:5">
      <c r="A27" s="5"/>
      <c r="B27" s="5"/>
      <c r="C27" s="5" t="s">
        <v>110</v>
      </c>
      <c r="D27" s="41"/>
      <c r="E27" s="72"/>
    </row>
    <row r="28" ht="17.65" customHeight="true" spans="1:5">
      <c r="A28" s="5"/>
      <c r="B28" s="5"/>
      <c r="C28" s="5" t="s">
        <v>112</v>
      </c>
      <c r="D28" s="41"/>
      <c r="E28" s="72"/>
    </row>
    <row r="29" ht="17.65" customHeight="true" spans="1:5">
      <c r="A29" s="5"/>
      <c r="B29" s="5"/>
      <c r="C29" s="5" t="s">
        <v>114</v>
      </c>
      <c r="D29" s="41"/>
      <c r="E29" s="72"/>
    </row>
    <row r="30" ht="17.65" customHeight="true" spans="1:5">
      <c r="A30" s="5"/>
      <c r="B30" s="5"/>
      <c r="C30" s="5" t="s">
        <v>116</v>
      </c>
      <c r="D30" s="41"/>
      <c r="E30" s="72"/>
    </row>
    <row r="31" ht="17.65" customHeight="true" spans="1:5">
      <c r="A31" s="5"/>
      <c r="B31" s="5"/>
      <c r="C31" s="5" t="s">
        <v>118</v>
      </c>
      <c r="D31" s="41"/>
      <c r="E31" s="72"/>
    </row>
    <row r="32" ht="17.65" customHeight="true" spans="1:5">
      <c r="A32" s="5"/>
      <c r="B32" s="5"/>
      <c r="C32" s="5" t="s">
        <v>120</v>
      </c>
      <c r="D32" s="41"/>
      <c r="E32" s="72"/>
    </row>
    <row r="33" ht="17.65" customHeight="true" spans="1:5">
      <c r="A33" s="5"/>
      <c r="B33" s="5"/>
      <c r="C33" s="5" t="s">
        <v>122</v>
      </c>
      <c r="D33" s="41"/>
      <c r="E33" s="72"/>
    </row>
    <row r="34" ht="17.65" customHeight="true" spans="1:5">
      <c r="A34" s="5"/>
      <c r="B34" s="5"/>
      <c r="C34" s="5" t="s">
        <v>123</v>
      </c>
      <c r="D34" s="41"/>
      <c r="E34" s="72"/>
    </row>
    <row r="35" ht="17.65" customHeight="true" spans="1:5">
      <c r="A35" s="5"/>
      <c r="B35" s="5"/>
      <c r="C35" s="5" t="s">
        <v>124</v>
      </c>
      <c r="D35" s="41"/>
      <c r="E35" s="72"/>
    </row>
    <row r="36" ht="17.65" customHeight="true" spans="1:5">
      <c r="A36" s="5"/>
      <c r="B36" s="5"/>
      <c r="C36" s="5" t="s">
        <v>125</v>
      </c>
      <c r="D36" s="41"/>
      <c r="E36" s="72"/>
    </row>
    <row r="37" ht="17.65" customHeight="true" spans="1:5">
      <c r="A37" s="5"/>
      <c r="B37" s="5"/>
      <c r="C37" s="5"/>
      <c r="D37" s="5"/>
      <c r="E37" s="72"/>
    </row>
    <row r="38" ht="17.65" customHeight="true" spans="1:5">
      <c r="A38" s="31"/>
      <c r="B38" s="31"/>
      <c r="C38" s="31" t="s">
        <v>269</v>
      </c>
      <c r="D38" s="28"/>
      <c r="E38" s="76"/>
    </row>
    <row r="39" ht="17.65" customHeight="true" spans="1:5">
      <c r="A39" s="31"/>
      <c r="B39" s="31"/>
      <c r="C39" s="31"/>
      <c r="D39" s="31"/>
      <c r="E39" s="76"/>
    </row>
    <row r="40" ht="17.65" customHeight="true" spans="1:5">
      <c r="A40" s="32" t="s">
        <v>270</v>
      </c>
      <c r="B40" s="28">
        <f>B6</f>
        <v>8973.87</v>
      </c>
      <c r="C40" s="32" t="s">
        <v>271</v>
      </c>
      <c r="D40" s="58">
        <f>SUM(D7:D39)</f>
        <v>8973.87</v>
      </c>
      <c r="E40" s="76"/>
    </row>
    <row r="41" ht="14.3" customHeight="true" spans="1:3">
      <c r="A41" s="25" t="s">
        <v>272</v>
      </c>
      <c r="B41" s="25"/>
      <c r="C41" s="25"/>
    </row>
  </sheetData>
  <mergeCells count="5">
    <mergeCell ref="A2:D2"/>
    <mergeCell ref="A3:C3"/>
    <mergeCell ref="A4:B4"/>
    <mergeCell ref="C4:D4"/>
    <mergeCell ref="A41:C41"/>
  </mergeCells>
  <printOptions horizontalCentered="true"/>
  <pageMargins left="0.0784722222222222" right="0.0784722222222222" top="0.0784722222222222" bottom="0.0784722222222222" header="0" footer="0"/>
  <pageSetup paperSize="9" orientation="portrait" horizontalDpi="600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showZeros="0" workbookViewId="0">
      <pane ySplit="6" topLeftCell="A7" activePane="bottomLeft" state="frozen"/>
      <selection/>
      <selection pane="bottomLeft" activeCell="K14" sqref="K14"/>
    </sheetView>
  </sheetViews>
  <sheetFormatPr defaultColWidth="10" defaultRowHeight="13.5" outlineLevelCol="7"/>
  <cols>
    <col min="1" max="1" width="14.6583333333333" customWidth="true"/>
    <col min="2" max="2" width="28.8916666666667" customWidth="true"/>
    <col min="3" max="3" width="13.975" customWidth="true"/>
    <col min="4" max="4" width="11.5333333333333" customWidth="true"/>
    <col min="5" max="5" width="10.9916666666667" customWidth="true"/>
    <col min="6" max="6" width="10.45" customWidth="true"/>
    <col min="7" max="7" width="11.4" customWidth="true"/>
    <col min="8" max="8" width="14.4416666666667" customWidth="true"/>
    <col min="9" max="9" width="9.76666666666667" customWidth="true"/>
  </cols>
  <sheetData>
    <row r="1" ht="14.3" customHeight="true" spans="1:8">
      <c r="A1" s="1"/>
      <c r="H1" s="29" t="s">
        <v>273</v>
      </c>
    </row>
    <row r="2" ht="37.65" customHeight="true" spans="1:8">
      <c r="A2" s="30" t="s">
        <v>12</v>
      </c>
      <c r="B2" s="30"/>
      <c r="C2" s="30"/>
      <c r="D2" s="30"/>
      <c r="E2" s="30"/>
      <c r="F2" s="30"/>
      <c r="G2" s="30"/>
      <c r="H2" s="30"/>
    </row>
    <row r="3" ht="21.1" customHeight="true" spans="1:8">
      <c r="A3" s="25" t="s">
        <v>30</v>
      </c>
      <c r="B3" s="25"/>
      <c r="C3" s="25"/>
      <c r="D3" s="25"/>
      <c r="E3" s="25"/>
      <c r="F3" s="25"/>
      <c r="G3" s="17" t="s">
        <v>31</v>
      </c>
      <c r="H3" s="17"/>
    </row>
    <row r="4" ht="17.3" customHeight="true" spans="1:8">
      <c r="A4" s="4" t="s">
        <v>159</v>
      </c>
      <c r="B4" s="4" t="s">
        <v>160</v>
      </c>
      <c r="C4" s="4" t="s">
        <v>136</v>
      </c>
      <c r="D4" s="4" t="s">
        <v>161</v>
      </c>
      <c r="E4" s="4"/>
      <c r="F4" s="4"/>
      <c r="G4" s="4"/>
      <c r="H4" s="4" t="s">
        <v>162</v>
      </c>
    </row>
    <row r="5" ht="15.05" customHeight="true" spans="1:8">
      <c r="A5" s="4"/>
      <c r="B5" s="4"/>
      <c r="C5" s="4"/>
      <c r="D5" s="4" t="s">
        <v>138</v>
      </c>
      <c r="E5" s="4" t="s">
        <v>274</v>
      </c>
      <c r="F5" s="4"/>
      <c r="G5" s="4" t="s">
        <v>275</v>
      </c>
      <c r="H5" s="4"/>
    </row>
    <row r="6" ht="21.1" customHeight="true" spans="1:8">
      <c r="A6" s="4"/>
      <c r="B6" s="4"/>
      <c r="C6" s="4"/>
      <c r="D6" s="4"/>
      <c r="E6" s="4" t="s">
        <v>252</v>
      </c>
      <c r="F6" s="4" t="s">
        <v>217</v>
      </c>
      <c r="G6" s="4"/>
      <c r="H6" s="4"/>
    </row>
    <row r="7" ht="19" customHeight="true" spans="1:8">
      <c r="A7" s="31"/>
      <c r="B7" s="31" t="s">
        <v>136</v>
      </c>
      <c r="C7" s="28">
        <f>D7+H7</f>
        <v>8973.87</v>
      </c>
      <c r="D7" s="28">
        <f>E7+F7+G7</f>
        <v>7622.05</v>
      </c>
      <c r="E7" s="28">
        <f>E8</f>
        <v>5070.47</v>
      </c>
      <c r="F7" s="28">
        <f>F8</f>
        <v>1254.71</v>
      </c>
      <c r="G7" s="28">
        <f>G8</f>
        <v>1296.87</v>
      </c>
      <c r="H7" s="28">
        <f>H8</f>
        <v>1351.82</v>
      </c>
    </row>
    <row r="8" ht="19" customHeight="true" spans="1:8">
      <c r="A8" s="27" t="s">
        <v>154</v>
      </c>
      <c r="B8" s="27" t="s">
        <v>155</v>
      </c>
      <c r="C8" s="28">
        <f t="shared" ref="C8:C39" si="0">D8+H8</f>
        <v>8973.87</v>
      </c>
      <c r="D8" s="28">
        <f t="shared" ref="D8:D39" si="1">E8+F8+G8</f>
        <v>7622.05</v>
      </c>
      <c r="E8" s="28">
        <f>E9</f>
        <v>5070.47</v>
      </c>
      <c r="F8" s="28">
        <f>F9</f>
        <v>1254.71</v>
      </c>
      <c r="G8" s="28">
        <f>G9</f>
        <v>1296.87</v>
      </c>
      <c r="H8" s="28">
        <f>H9</f>
        <v>1351.82</v>
      </c>
    </row>
    <row r="9" ht="19" customHeight="true" spans="1:8">
      <c r="A9" s="34" t="s">
        <v>156</v>
      </c>
      <c r="B9" s="34" t="s">
        <v>157</v>
      </c>
      <c r="C9" s="28">
        <f t="shared" si="0"/>
        <v>8973.87</v>
      </c>
      <c r="D9" s="28">
        <f t="shared" si="1"/>
        <v>7622.05</v>
      </c>
      <c r="E9" s="28">
        <f>E10+E17+E25</f>
        <v>5070.47</v>
      </c>
      <c r="F9" s="28">
        <f>F10+F17+F25</f>
        <v>1254.71</v>
      </c>
      <c r="G9" s="28">
        <f>G10+G17+G25</f>
        <v>1296.87</v>
      </c>
      <c r="H9" s="28">
        <f>H10+H17+H25</f>
        <v>1351.82</v>
      </c>
    </row>
    <row r="10" ht="19" customHeight="true" spans="1:8">
      <c r="A10" s="31" t="s">
        <v>167</v>
      </c>
      <c r="B10" s="31" t="s">
        <v>168</v>
      </c>
      <c r="C10" s="28">
        <f t="shared" si="0"/>
        <v>2129.87</v>
      </c>
      <c r="D10" s="28">
        <f t="shared" si="1"/>
        <v>2129.87</v>
      </c>
      <c r="E10" s="28">
        <f>E11+E15</f>
        <v>875.16</v>
      </c>
      <c r="F10" s="28">
        <f>F11+F15</f>
        <v>1254.71</v>
      </c>
      <c r="G10" s="28">
        <f>G11+G15</f>
        <v>0</v>
      </c>
      <c r="H10" s="28">
        <f>H11+H15</f>
        <v>0</v>
      </c>
    </row>
    <row r="11" ht="19" customHeight="true" spans="1:8">
      <c r="A11" s="31" t="s">
        <v>276</v>
      </c>
      <c r="B11" s="31" t="s">
        <v>277</v>
      </c>
      <c r="C11" s="28">
        <f t="shared" si="0"/>
        <v>1823.08</v>
      </c>
      <c r="D11" s="28">
        <f t="shared" si="1"/>
        <v>1823.08</v>
      </c>
      <c r="E11" s="28">
        <f>E12+E13+E14</f>
        <v>568.37</v>
      </c>
      <c r="F11" s="28">
        <f>F12+F13+F14</f>
        <v>1254.71</v>
      </c>
      <c r="G11" s="28">
        <v>0</v>
      </c>
      <c r="H11" s="28">
        <v>0</v>
      </c>
    </row>
    <row r="12" ht="19" customHeight="true" spans="1:8">
      <c r="A12" s="33" t="s">
        <v>278</v>
      </c>
      <c r="B12" s="5" t="s">
        <v>279</v>
      </c>
      <c r="C12" s="6">
        <f t="shared" si="0"/>
        <v>1253.05</v>
      </c>
      <c r="D12" s="6">
        <f t="shared" si="1"/>
        <v>1253.05</v>
      </c>
      <c r="E12" s="41"/>
      <c r="F12" s="41">
        <v>1253.05</v>
      </c>
      <c r="G12" s="41"/>
      <c r="H12" s="41"/>
    </row>
    <row r="13" ht="19" customHeight="true" spans="1:8">
      <c r="A13" s="33" t="s">
        <v>280</v>
      </c>
      <c r="B13" s="5" t="s">
        <v>281</v>
      </c>
      <c r="C13" s="6">
        <f t="shared" si="0"/>
        <v>568.37</v>
      </c>
      <c r="D13" s="6">
        <f t="shared" si="1"/>
        <v>568.37</v>
      </c>
      <c r="E13" s="41">
        <v>568.37</v>
      </c>
      <c r="F13" s="41"/>
      <c r="G13" s="41"/>
      <c r="H13" s="41"/>
    </row>
    <row r="14" ht="19" customHeight="true" spans="1:8">
      <c r="A14" s="33" t="s">
        <v>282</v>
      </c>
      <c r="B14" s="5" t="s">
        <v>283</v>
      </c>
      <c r="C14" s="6">
        <f t="shared" si="0"/>
        <v>1.66</v>
      </c>
      <c r="D14" s="6">
        <f t="shared" si="1"/>
        <v>1.66</v>
      </c>
      <c r="E14" s="41"/>
      <c r="F14" s="41">
        <v>1.66</v>
      </c>
      <c r="G14" s="41"/>
      <c r="H14" s="41"/>
    </row>
    <row r="15" ht="19" customHeight="true" spans="1:8">
      <c r="A15" s="31" t="s">
        <v>284</v>
      </c>
      <c r="B15" s="31" t="s">
        <v>237</v>
      </c>
      <c r="C15" s="28">
        <f t="shared" si="0"/>
        <v>306.79</v>
      </c>
      <c r="D15" s="28">
        <f t="shared" si="1"/>
        <v>306.79</v>
      </c>
      <c r="E15" s="28">
        <f>E16</f>
        <v>306.79</v>
      </c>
      <c r="F15" s="28">
        <v>0</v>
      </c>
      <c r="G15" s="28">
        <v>0</v>
      </c>
      <c r="H15" s="28">
        <v>0</v>
      </c>
    </row>
    <row r="16" ht="19" customHeight="true" spans="1:8">
      <c r="A16" s="33" t="s">
        <v>285</v>
      </c>
      <c r="B16" s="5" t="s">
        <v>178</v>
      </c>
      <c r="C16" s="6">
        <f t="shared" si="0"/>
        <v>306.79</v>
      </c>
      <c r="D16" s="6">
        <f t="shared" si="1"/>
        <v>306.79</v>
      </c>
      <c r="E16" s="41">
        <v>306.79</v>
      </c>
      <c r="F16" s="41"/>
      <c r="G16" s="41"/>
      <c r="H16" s="41"/>
    </row>
    <row r="17" ht="19" customHeight="true" spans="1:8">
      <c r="A17" s="31" t="s">
        <v>181</v>
      </c>
      <c r="B17" s="31" t="s">
        <v>182</v>
      </c>
      <c r="C17" s="28">
        <f t="shared" si="0"/>
        <v>6404.28</v>
      </c>
      <c r="D17" s="28">
        <f t="shared" si="1"/>
        <v>5052.46</v>
      </c>
      <c r="E17" s="28">
        <f>E18</f>
        <v>3755.59</v>
      </c>
      <c r="F17" s="28">
        <f>F18</f>
        <v>0</v>
      </c>
      <c r="G17" s="28">
        <f>G18</f>
        <v>1296.87</v>
      </c>
      <c r="H17" s="28">
        <f>H18</f>
        <v>1351.82</v>
      </c>
    </row>
    <row r="18" ht="19" customHeight="true" spans="1:8">
      <c r="A18" s="31" t="s">
        <v>286</v>
      </c>
      <c r="B18" s="31" t="s">
        <v>287</v>
      </c>
      <c r="C18" s="28">
        <f t="shared" si="0"/>
        <v>6404.28</v>
      </c>
      <c r="D18" s="28">
        <f t="shared" si="1"/>
        <v>5052.46</v>
      </c>
      <c r="E18" s="28">
        <f>E19+E20+E21+E22+E23+E24</f>
        <v>3755.59</v>
      </c>
      <c r="F18" s="28">
        <f>F19+F20+F21+F22+F23+F24</f>
        <v>0</v>
      </c>
      <c r="G18" s="28">
        <f>G19+G20+G21+G22+G23+G24</f>
        <v>1296.87</v>
      </c>
      <c r="H18" s="28">
        <f>H19+H20+H21+H22+H23+H24</f>
        <v>1351.82</v>
      </c>
    </row>
    <row r="19" ht="19" customHeight="true" spans="1:8">
      <c r="A19" s="33" t="s">
        <v>288</v>
      </c>
      <c r="B19" s="5" t="s">
        <v>289</v>
      </c>
      <c r="C19" s="6">
        <f t="shared" si="0"/>
        <v>5052.46</v>
      </c>
      <c r="D19" s="6">
        <f t="shared" si="1"/>
        <v>5052.46</v>
      </c>
      <c r="E19" s="41">
        <v>3755.59</v>
      </c>
      <c r="F19" s="41"/>
      <c r="G19" s="41">
        <v>1296.87</v>
      </c>
      <c r="H19" s="41"/>
    </row>
    <row r="20" ht="19" customHeight="true" spans="1:8">
      <c r="A20" s="33" t="s">
        <v>290</v>
      </c>
      <c r="B20" s="5" t="s">
        <v>291</v>
      </c>
      <c r="C20" s="6">
        <f t="shared" si="0"/>
        <v>247.82</v>
      </c>
      <c r="D20" s="6">
        <f t="shared" si="1"/>
        <v>0</v>
      </c>
      <c r="E20" s="41"/>
      <c r="F20" s="41"/>
      <c r="G20" s="41"/>
      <c r="H20" s="41">
        <v>247.82</v>
      </c>
    </row>
    <row r="21" ht="19" customHeight="true" spans="1:8">
      <c r="A21" s="33" t="s">
        <v>292</v>
      </c>
      <c r="B21" s="5" t="s">
        <v>293</v>
      </c>
      <c r="C21" s="6">
        <f t="shared" si="0"/>
        <v>184</v>
      </c>
      <c r="D21" s="6">
        <f t="shared" si="1"/>
        <v>0</v>
      </c>
      <c r="E21" s="41"/>
      <c r="F21" s="41"/>
      <c r="G21" s="41"/>
      <c r="H21" s="41">
        <v>184</v>
      </c>
    </row>
    <row r="22" ht="19" customHeight="true" spans="1:8">
      <c r="A22" s="33" t="s">
        <v>294</v>
      </c>
      <c r="B22" s="5" t="s">
        <v>295</v>
      </c>
      <c r="C22" s="6">
        <f t="shared" si="0"/>
        <v>550</v>
      </c>
      <c r="D22" s="6">
        <f t="shared" si="1"/>
        <v>0</v>
      </c>
      <c r="E22" s="41"/>
      <c r="F22" s="41"/>
      <c r="G22" s="41"/>
      <c r="H22" s="41">
        <v>550</v>
      </c>
    </row>
    <row r="23" ht="19" customHeight="true" spans="1:8">
      <c r="A23" s="33" t="s">
        <v>296</v>
      </c>
      <c r="B23" s="5" t="s">
        <v>297</v>
      </c>
      <c r="C23" s="6">
        <f t="shared" si="0"/>
        <v>190</v>
      </c>
      <c r="D23" s="6">
        <f t="shared" si="1"/>
        <v>0</v>
      </c>
      <c r="E23" s="41"/>
      <c r="F23" s="41"/>
      <c r="G23" s="41"/>
      <c r="H23" s="41">
        <v>190</v>
      </c>
    </row>
    <row r="24" ht="19" customHeight="true" spans="1:8">
      <c r="A24" s="33" t="s">
        <v>298</v>
      </c>
      <c r="B24" s="5" t="s">
        <v>299</v>
      </c>
      <c r="C24" s="6">
        <f t="shared" si="0"/>
        <v>180</v>
      </c>
      <c r="D24" s="6">
        <f t="shared" si="1"/>
        <v>0</v>
      </c>
      <c r="E24" s="41"/>
      <c r="F24" s="41"/>
      <c r="G24" s="41"/>
      <c r="H24" s="41">
        <v>180</v>
      </c>
    </row>
    <row r="25" ht="19" customHeight="true" spans="1:8">
      <c r="A25" s="31" t="s">
        <v>197</v>
      </c>
      <c r="B25" s="31" t="s">
        <v>198</v>
      </c>
      <c r="C25" s="28">
        <f t="shared" si="0"/>
        <v>439.72</v>
      </c>
      <c r="D25" s="28">
        <f t="shared" si="1"/>
        <v>439.72</v>
      </c>
      <c r="E25" s="28">
        <f>E26</f>
        <v>439.72</v>
      </c>
      <c r="F25" s="28">
        <v>0</v>
      </c>
      <c r="G25" s="28">
        <v>0</v>
      </c>
      <c r="H25" s="28">
        <v>0</v>
      </c>
    </row>
    <row r="26" ht="19" customHeight="true" spans="1:8">
      <c r="A26" s="31" t="s">
        <v>300</v>
      </c>
      <c r="B26" s="31" t="s">
        <v>301</v>
      </c>
      <c r="C26" s="28">
        <f t="shared" si="0"/>
        <v>439.72</v>
      </c>
      <c r="D26" s="28">
        <f t="shared" si="1"/>
        <v>439.72</v>
      </c>
      <c r="E26" s="28">
        <f>E27</f>
        <v>439.72</v>
      </c>
      <c r="F26" s="28">
        <v>0</v>
      </c>
      <c r="G26" s="28">
        <v>0</v>
      </c>
      <c r="H26" s="28">
        <v>0</v>
      </c>
    </row>
    <row r="27" ht="19" customHeight="true" spans="1:8">
      <c r="A27" s="33" t="s">
        <v>302</v>
      </c>
      <c r="B27" s="5" t="s">
        <v>303</v>
      </c>
      <c r="C27" s="6">
        <f t="shared" si="0"/>
        <v>439.72</v>
      </c>
      <c r="D27" s="6">
        <f t="shared" si="1"/>
        <v>439.72</v>
      </c>
      <c r="E27" s="41">
        <f>439.72</f>
        <v>439.72</v>
      </c>
      <c r="F27" s="41"/>
      <c r="G27" s="41"/>
      <c r="H27" s="41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true"/>
  <pageMargins left="0.0784722222222222" right="0.0784722222222222" top="0.393055555555556" bottom="0.275" header="0" footer="0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1rong</cp:lastModifiedBy>
  <dcterms:created xsi:type="dcterms:W3CDTF">2025-02-27T08:11:00Z</dcterms:created>
  <dcterms:modified xsi:type="dcterms:W3CDTF">2025-03-19T11:08:22Z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592BD97AADC043808F9DA102199F37DB_13</vt:lpwstr>
  </property>
</Properties>
</file>